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Дворы" sheetId="1" r:id="rId1"/>
    <sheet name="Общественные" sheetId="2" r:id="rId2"/>
    <sheet name="Парки" sheetId="3" r:id="rId3"/>
  </sheets>
  <definedNames>
    <definedName name="Z_591E8D14_7FEE_4C94_A3FD_02EB26753504__wvu_FilterData" localSheetId="1">'Общественные'!$A$4:$AK$8</definedName>
    <definedName name="_xlnm__FilterDatabase" localSheetId="1">'Общественные'!$A$4:$AM$8</definedName>
    <definedName name="Z_591E8D14_7FEE_4C94_A3FD_02EB26753504__wvu_FilterData" localSheetId="2">NA()</definedName>
  </definedNames>
  <calcPr fullCalcOnLoad="1"/>
</workbook>
</file>

<file path=xl/sharedStrings.xml><?xml version="1.0" encoding="utf-8"?>
<sst xmlns="http://schemas.openxmlformats.org/spreadsheetml/2006/main" count="294" uniqueCount="172">
  <si>
    <t>Информация по ходе реализации работ по благоустройству дворовых территорий на территории Субъектов в рамках Приоритетного проекта по формировнию комфортной городской среды в 2018 году</t>
  </si>
  <si>
    <t>№ п/п</t>
  </si>
  <si>
    <t>Субъект  РФ</t>
  </si>
  <si>
    <t>№ п/п МО</t>
  </si>
  <si>
    <t>Муниципальное образование</t>
  </si>
  <si>
    <t>Адрес дворовой территории</t>
  </si>
  <si>
    <t>Площадь дворовой территории,
м2</t>
  </si>
  <si>
    <t>Кем предложена дворовая территория (гражданами/муниципальным образованием)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</si>
  <si>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</si>
  <si>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</si>
  <si>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</si>
  <si>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Исполнитель работ</t>
  </si>
  <si>
    <t>Дата подписания контракта</t>
  </si>
  <si>
    <t>Срок гаратийных обязательств по контракту (кол-во лет, месяцев, в случает отсутствия гарантийных обяхательств Исполниеля, указать "Не установлен")</t>
  </si>
  <si>
    <t>Дата начала работ, согласно контракта,
ДД.ММ.ГГ</t>
  </si>
  <si>
    <t>Дата окончания работ согласно контракта,
ДД.ММ.ГГ</t>
  </si>
  <si>
    <t>Направления расходования экономии</t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</si>
  <si>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по заключенным контрактам</t>
    </r>
  </si>
  <si>
    <t>Финансовое участие заинтересованных лиц</t>
  </si>
  <si>
    <t>Финансовое участие  граждан в благоустройстве объектов</t>
  </si>
  <si>
    <t>Трудовое участие граждан в благоустройстве объектов</t>
  </si>
  <si>
    <r>
      <rPr>
        <sz val="10"/>
        <color indexed="8"/>
        <rFont val="Times New Roman"/>
        <family val="1"/>
      </rPr>
      <t>Информация о проведении</t>
    </r>
    <r>
      <rPr>
        <b/>
        <sz val="10"/>
        <color indexed="8"/>
        <rFont val="Times New Roman"/>
        <family val="1"/>
      </rPr>
      <t xml:space="preserve"> публичных мероприятий по случаю сдачи/приемки</t>
    </r>
    <r>
      <rPr>
        <sz val="10"/>
        <color indexed="8"/>
        <rFont val="Times New Roman"/>
        <family val="1"/>
      </rPr>
      <t xml:space="preserve"> объекта благоустройства</t>
    </r>
  </si>
  <si>
    <r>
      <rPr>
        <b/>
        <sz val="10"/>
        <color indexed="8"/>
        <rFont val="Times New Roman"/>
        <family val="1"/>
      </rPr>
      <t>наличие риска невыполнения работ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</si>
  <si>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 xml:space="preserve">Выполнение работ по объектам   </t>
    </r>
    <r>
      <rPr>
        <sz val="10"/>
        <color indexed="8"/>
        <rFont val="Times New Roman"/>
        <family val="1"/>
      </rPr>
      <t xml:space="preserve">                                                 ед. </t>
    </r>
  </si>
  <si>
    <r>
      <rPr>
        <b/>
        <sz val="10"/>
        <color indexed="8"/>
        <rFont val="Times New Roman"/>
        <family val="1"/>
      </rPr>
      <t xml:space="preserve">Контракты по объектам                                       </t>
    </r>
    <r>
      <rPr>
        <sz val="10"/>
        <color indexed="8"/>
        <rFont val="Times New Roman"/>
        <family val="1"/>
      </rPr>
      <t xml:space="preserve"> ед.</t>
    </r>
  </si>
  <si>
    <t>Выявленные недостатки</t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</si>
  <si>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</t>
    </r>
    <r>
      <rPr>
        <b/>
        <sz val="10"/>
        <color indexed="8"/>
        <rFont val="Times New Roman"/>
        <family val="1"/>
      </rPr>
      <t xml:space="preserve">по заключенным контрактам, ВСЕГО
</t>
    </r>
    <r>
      <rPr>
        <sz val="10"/>
        <color indexed="8"/>
        <rFont val="Times New Roman"/>
        <family val="1"/>
      </rPr>
      <t>(тыс.руб.)</t>
    </r>
  </si>
  <si>
    <t>В том числе:</t>
  </si>
  <si>
    <t>ВСЕГО,
тыс. руб.</t>
  </si>
  <si>
    <t xml:space="preserve">В том числе </t>
  </si>
  <si>
    <t>По минимальному перечню работ</t>
  </si>
  <si>
    <t>По дополнительному перечню работ</t>
  </si>
  <si>
    <t>В соответсвии с муниципальной программой</t>
  </si>
  <si>
    <t>Фактическое трудовое участие граждан в благоустройстве объекта</t>
  </si>
  <si>
    <r>
      <rPr>
        <b/>
        <sz val="10"/>
        <color indexed="8"/>
        <rFont val="Times New Roman"/>
        <family val="1"/>
      </rPr>
      <t xml:space="preserve">За счет средств федеральной субсидии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</si>
  <si>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регионального бюджета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</si>
  <si>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муниципального бюджета,
</t>
    </r>
    <r>
      <rPr>
        <sz val="10"/>
        <color indexed="8"/>
        <rFont val="Times New Roman"/>
        <family val="1"/>
      </rPr>
      <t>(тыс. руб.)</t>
    </r>
  </si>
  <si>
    <r>
      <rPr>
        <b/>
        <sz val="10"/>
        <color indexed="8"/>
        <rFont val="Times New Roman"/>
        <family val="1"/>
      </rPr>
      <t xml:space="preserve">За счет средств спонсоров, инвесторов (за исключением средств граждан, и инвесторов по концессионным соглашениям)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</si>
  <si>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>За счет средств концедента</t>
    </r>
    <r>
      <rPr>
        <sz val="10"/>
        <color indexed="8"/>
        <rFont val="Times New Roman"/>
        <family val="1"/>
      </rPr>
      <t xml:space="preserve"> (тыс.руб.)</t>
    </r>
  </si>
  <si>
    <r>
      <rPr>
        <b/>
        <sz val="10"/>
        <color indexed="8"/>
        <rFont val="Times New Roman"/>
        <family val="1"/>
      </rPr>
      <t xml:space="preserve">За счет средств граждан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</si>
  <si>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средства спонсоров, инвесторов (за исключением средств граждан, и инвесторов по концессионным соглашениям)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</si>
  <si>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концедента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</si>
  <si>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Условие финансового участия граждан в минимальном перечне работ согласно муниципальной программы
</t>
    </r>
    <r>
      <rPr>
        <sz val="10"/>
        <color indexed="8"/>
        <rFont val="Times New Roman"/>
        <family val="1"/>
      </rPr>
      <t>(да/нет/на решение общего собрания)</t>
    </r>
  </si>
  <si>
    <t>Доля финансовго участия граждан в минимальном перечне работ от стоимости работ, согласно муниципальной программы (в случае наличия),
%</t>
  </si>
  <si>
    <t>Фактическая сумма финансового участия граждан
(тыс. руб.)</t>
  </si>
  <si>
    <t xml:space="preserve"> Количество  граждан
(чел.)</t>
  </si>
  <si>
    <t>Средняя доля участия 1 гражданина,
тыс. руб.</t>
  </si>
  <si>
    <r>
      <rPr>
        <b/>
        <sz val="10"/>
        <color indexed="8"/>
        <rFont val="Times New Roman"/>
        <family val="1"/>
      </rPr>
      <t xml:space="preserve">Условие финансового участия граждан в дополнительном перечне работ согласно муниципальной программы
</t>
    </r>
    <r>
      <rPr>
        <sz val="10"/>
        <color indexed="8"/>
        <rFont val="Times New Roman"/>
        <family val="1"/>
      </rPr>
      <t>(да/нет/на решение общего собрания)</t>
    </r>
  </si>
  <si>
    <t>Доля финансовго участия граждан в дополнительном перечне работ от стоимости работ, согласно муниципальной программы (в случае наличия),
%</t>
  </si>
  <si>
    <r>
      <rPr>
        <b/>
        <sz val="10"/>
        <color indexed="8"/>
        <rFont val="Times New Roman"/>
        <family val="1"/>
      </rP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0"/>
        <color indexed="10"/>
        <rFont val="Times New Roman"/>
        <family val="1"/>
      </rPr>
      <t>(да/нет/на решение общего собрания)</t>
    </r>
  </si>
  <si>
    <r>
      <rPr>
        <b/>
        <sz val="10"/>
        <color indexed="8"/>
        <rFont val="Times New Roman"/>
        <family val="1"/>
      </rP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0"/>
        <color indexed="10"/>
        <rFont val="Times New Roman"/>
        <family val="1"/>
      </rPr>
      <t>(да/нет/на решение общего собрания)</t>
    </r>
  </si>
  <si>
    <t>Вид участия
(субботник,пр.)</t>
  </si>
  <si>
    <t xml:space="preserve"> Количество  граждан, принявших трудовое участие
(чел.)</t>
  </si>
  <si>
    <r>
      <rPr>
        <b/>
        <sz val="10"/>
        <color indexed="8"/>
        <rFont val="Times New Roman"/>
        <family val="1"/>
      </rPr>
      <t>Проведено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публичное мероприятие
</t>
    </r>
    <r>
      <rPr>
        <sz val="10"/>
        <color indexed="8"/>
        <rFont val="Times New Roman"/>
        <family val="1"/>
      </rPr>
      <t>(да).
В случае отсутствия мероприятия - не заполняется</t>
    </r>
  </si>
  <si>
    <t xml:space="preserve">Наименование мероприятия </t>
  </si>
  <si>
    <r>
      <rPr>
        <b/>
        <sz val="10"/>
        <color indexed="8"/>
        <rFont val="Times New Roman"/>
        <family val="1"/>
      </rPr>
      <t xml:space="preserve">Количество участников мероприятия
</t>
    </r>
    <r>
      <rPr>
        <sz val="10"/>
        <color indexed="8"/>
        <rFont val="Times New Roman"/>
        <family val="1"/>
      </rPr>
      <t>(чел.)</t>
    </r>
  </si>
  <si>
    <t>Привлечение СМИ с целью освещения мероприятия
(да/нет)</t>
  </si>
  <si>
    <r>
      <rPr>
        <b/>
        <sz val="10"/>
        <color indexed="8"/>
        <rFont val="Times New Roman"/>
        <family val="1"/>
      </rPr>
      <t xml:space="preserve">ссылка </t>
    </r>
    <r>
      <rPr>
        <sz val="10"/>
        <color indexed="8"/>
        <rFont val="Times New Roman"/>
        <family val="1"/>
      </rPr>
      <t xml:space="preserve">(активная) </t>
    </r>
    <r>
      <rPr>
        <b/>
        <sz val="10"/>
        <color indexed="8"/>
        <rFont val="Times New Roman"/>
        <family val="1"/>
      </rPr>
      <t>на сайт</t>
    </r>
    <r>
      <rPr>
        <sz val="10"/>
        <color indexed="8"/>
        <rFont val="Times New Roman"/>
        <family val="1"/>
      </rPr>
      <t xml:space="preserve"> с информацией </t>
    </r>
    <r>
      <rPr>
        <b/>
        <sz val="10"/>
        <color indexed="8"/>
        <rFont val="Times New Roman"/>
        <family val="1"/>
      </rPr>
      <t>о проведении мероприятия</t>
    </r>
    <r>
      <rPr>
        <sz val="10"/>
        <color indexed="8"/>
        <rFont val="Times New Roman"/>
        <family val="1"/>
      </rPr>
      <t xml:space="preserve"> </t>
    </r>
  </si>
  <si>
    <t>ДА</t>
  </si>
  <si>
    <t>указать причины риска</t>
  </si>
  <si>
    <t>нет</t>
  </si>
  <si>
    <r>
      <rPr>
        <sz val="10"/>
        <color indexed="8"/>
        <rFont val="Times New Roman"/>
        <family val="1"/>
      </rPr>
      <t xml:space="preserve">Работы </t>
    </r>
    <r>
      <rPr>
        <b/>
        <sz val="10"/>
        <color indexed="8"/>
        <rFont val="Times New Roman"/>
        <family val="1"/>
      </rPr>
      <t>ЗАВЕРШЕНЫ
(да)</t>
    </r>
  </si>
  <si>
    <t>Работы ВЕДУТСЯ
(да)</t>
  </si>
  <si>
    <t xml:space="preserve">   Работы          НЕ            НАЧАТЫ
(да)</t>
  </si>
  <si>
    <t>Контракты ЗАКЛЮЧЕНЫ
(да)</t>
  </si>
  <si>
    <t>Контракты   НЕ ЗАКЛЮЧЕНЫ
(да)</t>
  </si>
  <si>
    <t>Описание недостатков</t>
  </si>
  <si>
    <t>Плановые сроки устранения недостатков</t>
  </si>
  <si>
    <t>Дата фактического устранения недоставтков</t>
  </si>
  <si>
    <t>МО «Енотаевский район»</t>
  </si>
  <si>
    <t>с. Енотаевка, ул. Татищева /Мусаева, 42/38</t>
  </si>
  <si>
    <t>муниципальным образованием</t>
  </si>
  <si>
    <t>ООО «Стройресурс»</t>
  </si>
  <si>
    <t>35 дней</t>
  </si>
  <si>
    <t>подъездные пути</t>
  </si>
  <si>
    <t>с. Енотаевка, ул. Мусаева 62,64, ул. Чичерина 19,</t>
  </si>
  <si>
    <t>гражданами</t>
  </si>
  <si>
    <t>40 дней</t>
  </si>
  <si>
    <t>установка скамеек, урн</t>
  </si>
  <si>
    <t>освещение</t>
  </si>
  <si>
    <t>ООО «Пэком»</t>
  </si>
  <si>
    <t>30 лней</t>
  </si>
  <si>
    <t>ограждение</t>
  </si>
  <si>
    <t>МО «Никольский сельсовет»</t>
  </si>
  <si>
    <t>с. Никольское ул. Московская д. 47, 49, 53 ул. 1 Мая д.,50, ул. 8 Марта д. 34,36</t>
  </si>
  <si>
    <t xml:space="preserve">Итого </t>
  </si>
  <si>
    <t>Информация по ходе реализации работ по благоустройству общественных территорий на территории Субъектов в рамках Приоритетного проекта по формировнию комфортной городской среды в 2018 году</t>
  </si>
  <si>
    <t>Адрес (наименование) территории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</si>
  <si>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водоемов)</t>
  </si>
  <si>
    <t>Площадь территории,
м2</t>
  </si>
  <si>
    <t>Кем предложена  территория
(гражданами/муниципальным образованием)</t>
  </si>
  <si>
    <t>Территория включена по итогам рейтингового голосования 2018г.
(да/нет)</t>
  </si>
  <si>
    <r>
      <rPr>
        <b/>
        <sz val="12"/>
        <color indexed="8"/>
        <rFont val="Times New Roman"/>
        <family val="1"/>
      </rPr>
      <t xml:space="preserve">Срок гаратийных обязательств по контракту
</t>
    </r>
    <r>
      <rPr>
        <sz val="12"/>
        <color indexed="8"/>
        <rFont val="Times New Roman"/>
        <family val="1"/>
      </rPr>
      <t>(кол-во лет, месяцев)
В случает отсутствия гарантийных обяхательств Исполниеля, указать "Не установлен")</t>
    </r>
  </si>
  <si>
    <t>Дата начала работ, согласно контракта, ДД.ММ.ГГ</t>
  </si>
  <si>
    <t>Дата окончания работ согласно контракта, ДД.ММ.ГГ</t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</si>
  <si>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по заключенным контрактам</t>
    </r>
  </si>
  <si>
    <t>Финансовое участие граждан (за исключением средств юридических лиц)</t>
  </si>
  <si>
    <r>
      <rPr>
        <sz val="12"/>
        <color indexed="8"/>
        <rFont val="Times New Roman"/>
        <family val="1"/>
      </rPr>
      <t>Информация о проведении</t>
    </r>
    <r>
      <rPr>
        <b/>
        <sz val="12"/>
        <color indexed="8"/>
        <rFont val="Times New Roman"/>
        <family val="1"/>
      </rPr>
      <t xml:space="preserve"> публичных мероприятий по случаю сдачи/приемки</t>
    </r>
    <r>
      <rPr>
        <sz val="12"/>
        <color indexed="8"/>
        <rFont val="Times New Roman"/>
        <family val="1"/>
      </rPr>
      <t xml:space="preserve"> объекта благоустройства</t>
    </r>
  </si>
  <si>
    <r>
      <rPr>
        <b/>
        <sz val="12"/>
        <color indexed="8"/>
        <rFont val="Times New Roman"/>
        <family val="1"/>
      </rPr>
      <t>наличие риска невыполнения работ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</si>
  <si>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Выполнение работ по объектам   </t>
    </r>
    <r>
      <rPr>
        <sz val="12"/>
        <color indexed="8"/>
        <rFont val="Times New Roman"/>
        <family val="1"/>
      </rPr>
      <t xml:space="preserve">                                                 ед. </t>
    </r>
  </si>
  <si>
    <r>
      <rPr>
        <b/>
        <sz val="12"/>
        <color indexed="8"/>
        <rFont val="Times New Roman"/>
        <family val="1"/>
      </rPr>
      <t xml:space="preserve">Контракты по объектам                                       </t>
    </r>
    <r>
      <rPr>
        <sz val="12"/>
        <color indexed="8"/>
        <rFont val="Times New Roman"/>
        <family val="1"/>
      </rPr>
      <t xml:space="preserve"> ед.</t>
    </r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</si>
  <si>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</t>
    </r>
    <r>
      <rPr>
        <b/>
        <sz val="12"/>
        <color indexed="8"/>
        <rFont val="Times New Roman"/>
        <family val="1"/>
      </rPr>
      <t xml:space="preserve">по заключенным контрактам, ВСЕГО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</si>
  <si>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ВСЕГО,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</si>
  <si>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За счет средств федеральной субсидии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</si>
  <si>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регионального бюджета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</si>
  <si>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муниципального бюджета,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</si>
  <si>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За счет средств спонсоров, инвесторов (за исключением средств граждан, и инвесторов по концессионным соглашениям)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</si>
  <si>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концедента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</si>
  <si>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граждан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</si>
  <si>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средства спонсоров, инвесторов (за исключением средств граждан, и инвесторов по концессионным соглашениям)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</si>
  <si>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Условие финансового участия гражда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</si>
  <si>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t>Доля финансовго участия граждан  согласно муниципальной программы (в случае наличия),
%</t>
  </si>
  <si>
    <r>
      <rPr>
        <b/>
        <sz val="12"/>
        <color indexed="8"/>
        <rFont val="Times New Roman"/>
        <family val="1"/>
      </rPr>
      <t xml:space="preserve">Фактическая сумма финансового участия граждан
</t>
    </r>
    <r>
      <rPr>
        <sz val="12"/>
        <color indexed="8"/>
        <rFont val="Times New Roman"/>
        <family val="1"/>
      </rPr>
      <t>(тыс. руб.)</t>
    </r>
  </si>
  <si>
    <r>
      <rPr>
        <b/>
        <sz val="12"/>
        <color indexed="8"/>
        <rFont val="Times New Roman"/>
        <family val="1"/>
      </rPr>
      <t xml:space="preserve"> Количество  граждан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</si>
  <si>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 xml:space="preserve">Средняя сумма участия 1 гражданина,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</si>
  <si>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Наличие условия трудового участия граждан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</si>
  <si>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Наличие обязательного трудового участия граждан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</si>
  <si>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Вид участия
</t>
    </r>
    <r>
      <rPr>
        <sz val="12"/>
        <color indexed="8"/>
        <rFont val="Times New Roman"/>
        <family val="1"/>
      </rPr>
      <t>(субботник, пр.)</t>
    </r>
  </si>
  <si>
    <r>
      <rPr>
        <b/>
        <sz val="12"/>
        <color indexed="8"/>
        <rFont val="Times New Roman"/>
        <family val="1"/>
      </rPr>
      <t xml:space="preserve"> Количество  граждан, принявших трудовое участие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</si>
  <si>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>Проведено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публичное мероприятие
</t>
    </r>
    <r>
      <rPr>
        <sz val="12"/>
        <color indexed="8"/>
        <rFont val="Times New Roman"/>
        <family val="1"/>
      </rPr>
      <t>(да).
В случае отсутствия мероприятия - не заполняется</t>
    </r>
  </si>
  <si>
    <r>
      <rPr>
        <b/>
        <sz val="12"/>
        <color indexed="8"/>
        <rFont val="Times New Roman"/>
        <family val="1"/>
      </rPr>
      <t xml:space="preserve">Количество участников мероприятия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</si>
  <si>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 xml:space="preserve">Привлечение СМИ с целью освещения мероприятия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</si>
  <si>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ссылка </t>
    </r>
    <r>
      <rPr>
        <sz val="12"/>
        <color indexed="8"/>
        <rFont val="Times New Roman"/>
        <family val="1"/>
      </rPr>
      <t xml:space="preserve">(активная) </t>
    </r>
    <r>
      <rPr>
        <b/>
        <sz val="12"/>
        <color indexed="8"/>
        <rFont val="Times New Roman"/>
        <family val="1"/>
      </rPr>
      <t>на сайт</t>
    </r>
    <r>
      <rPr>
        <sz val="12"/>
        <color indexed="8"/>
        <rFont val="Times New Roman"/>
        <family val="1"/>
      </rPr>
      <t xml:space="preserve"> с информацией </t>
    </r>
    <r>
      <rPr>
        <b/>
        <sz val="12"/>
        <color indexed="8"/>
        <rFont val="Times New Roman"/>
        <family val="1"/>
      </rPr>
      <t>о проведении мероприятия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</si>
  <si>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Работы </t>
    </r>
    <r>
      <rPr>
        <b/>
        <sz val="12"/>
        <color indexed="8"/>
        <rFont val="Times New Roman"/>
        <family val="1"/>
      </rPr>
      <t xml:space="preserve">ЗАВЕРШЕНЫ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</si>
  <si>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Работы ВЕДУТСЯ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</si>
  <si>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   Работы          НЕ            НАЧАТЫ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</si>
  <si>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Контракты ЗАКЛЮЧЕНЫ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</si>
  <si>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Контракты   НЕ ЗАКЛЮЧЕНЫ
</t>
    </r>
    <r>
      <rPr>
        <sz val="12"/>
        <color indexed="8"/>
        <rFont val="Times New Roman"/>
        <family val="1"/>
      </rPr>
      <t>(да)</t>
    </r>
  </si>
  <si>
    <t>МО «Село Енотаевка»</t>
  </si>
  <si>
    <t>Парк “Славы” (Всего)</t>
  </si>
  <si>
    <t>парк</t>
  </si>
  <si>
    <t>Устройство спортивной, тренажерной, детской площадки</t>
  </si>
  <si>
    <t>да</t>
  </si>
  <si>
    <t xml:space="preserve">ООО «Плиткин Двор» </t>
  </si>
  <si>
    <t>ИП Иванов Алексей Владимирович</t>
  </si>
  <si>
    <t xml:space="preserve">тротуарная дорожка </t>
  </si>
  <si>
    <t>ООО ПСК «ВолгоСтрой»</t>
  </si>
  <si>
    <t>Приобретение игровой площадки</t>
  </si>
  <si>
    <t>ООО «Администратор»</t>
  </si>
  <si>
    <t>скамейки, лавочки, освещение (без сметы по конкурсу)</t>
  </si>
  <si>
    <t>поставка уличных фонарей</t>
  </si>
  <si>
    <t>ИП Долготер Максим Алексеевич</t>
  </si>
  <si>
    <t>приобретение спортивных тренажеров на площадку</t>
  </si>
  <si>
    <t>Площадь им. Ленина (Всего)</t>
  </si>
  <si>
    <t>площадь</t>
  </si>
  <si>
    <t>муниципальное образование</t>
  </si>
  <si>
    <t>стелла</t>
  </si>
  <si>
    <t>«Строй Индустрия АСТ»</t>
  </si>
  <si>
    <t>Сцена</t>
  </si>
  <si>
    <t>ул. Чернышевского, ул. Мусаева (Всего)</t>
  </si>
  <si>
    <t>улица</t>
  </si>
  <si>
    <t>Площадка на пересечение ул. Чернышевского, ул. Мусаева</t>
  </si>
  <si>
    <t>Тротуары ул. Чернышевского</t>
  </si>
  <si>
    <t>Благоустройство парка «Радуга» и придомовой территории МКД, ул. Московская, 1 Мая</t>
  </si>
  <si>
    <t>МО «Средневолжский сельсовет»</t>
  </si>
  <si>
    <t>Благоустройство парковой зоны по ул. Почтовая п. Волжский</t>
  </si>
  <si>
    <t>ИП Зиналиев А.</t>
  </si>
  <si>
    <t>приобретение материалов для изготовления ограждения на парк</t>
  </si>
  <si>
    <t xml:space="preserve">ООО «Союз Сталь» </t>
  </si>
  <si>
    <t>приобретение расходных материалов для изготовления и установки ограждения</t>
  </si>
  <si>
    <t>укладка тротуарной плитки</t>
  </si>
  <si>
    <t xml:space="preserve">приобретение скамеек </t>
  </si>
  <si>
    <t>ООО «Эдил-Импорт»</t>
  </si>
  <si>
    <t>приобретение фонарей</t>
  </si>
  <si>
    <t>ИП Долготер М.А.</t>
  </si>
  <si>
    <t>Информация по ходе реализации работ по благоустройству парков, в городах численностью не более 250 тыс.чел. , на территории Субъектов в рамках Приоритетного проекта по формировнию комфортной городской среды в 2018 году</t>
  </si>
  <si>
    <t>Площадь территории парка,
м2</t>
  </si>
  <si>
    <t>Кем предложена я территория
(гражданами/муниципальным образованием)</t>
  </si>
  <si>
    <r>
      <rPr>
        <b/>
        <sz val="12"/>
        <color indexed="8"/>
        <rFont val="Times New Roman"/>
        <family val="1"/>
      </rPr>
      <t xml:space="preserve">Срок гаратийных обязательств по контракту
</t>
    </r>
    <r>
      <rPr>
        <sz val="12"/>
        <color indexed="8"/>
        <rFont val="Times New Roman"/>
        <family val="1"/>
      </rPr>
      <t>(кол-во лет, месяцев)
В случае отсутствия гарантийных обяхательств Исполнителя, указать "Не установлен")</t>
    </r>
  </si>
  <si>
    <r>
      <rPr>
        <b/>
        <sz val="12"/>
        <color indexed="8"/>
        <rFont val="Times New Roman"/>
        <family val="1"/>
      </rPr>
      <t xml:space="preserve">Дата начала работ, согласно контракта,
</t>
    </r>
    <r>
      <rPr>
        <sz val="12"/>
        <color indexed="8"/>
        <rFont val="Times New Roman"/>
        <family val="1"/>
      </rPr>
      <t>ДД.ММ.ГГ</t>
    </r>
  </si>
  <si>
    <r>
      <rPr>
        <b/>
        <sz val="12"/>
        <color indexed="8"/>
        <rFont val="Times New Roman"/>
        <family val="1"/>
      </rPr>
      <t xml:space="preserve">Дата окончания работ согласно контракта,
</t>
    </r>
    <r>
      <rPr>
        <sz val="12"/>
        <color indexed="8"/>
        <rFont val="Times New Roman"/>
        <family val="1"/>
      </rPr>
      <t>ДД.ММ.ГГ</t>
    </r>
  </si>
  <si>
    <r>
      <rPr>
        <b/>
        <sz val="12"/>
        <color indexed="8"/>
        <rFont val="Times New Roman"/>
        <family val="1"/>
      </rPr>
      <t xml:space="preserve">Условие финансового участия гражда согласно муниципальной программы
</t>
    </r>
    <r>
      <rPr>
        <sz val="12"/>
        <color indexed="8"/>
        <rFont val="Times New Roman"/>
        <family val="1"/>
      </rPr>
      <t>(да/нет/на решение общего собрания)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</si>
</sst>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#,##0.00"/>
    <numFmt numFmtId="167" formatCode="0"/>
    <numFmt numFmtId="168" formatCode="0.00"/>
    <numFmt numFmtId="169" formatCode="DD/MM/YYYY"/>
    <numFmt numFmtId="170" formatCode="#,##0.0"/>
    <numFmt numFmtId="171" formatCode="0.00%"/>
    <numFmt numFmtId="172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wrapText="1"/>
    </xf>
    <xf numFmtId="164" fontId="4" fillId="6" borderId="6" xfId="0" applyFont="1" applyFill="1" applyBorder="1" applyAlignment="1">
      <alignment horizontal="center" vertical="center" wrapText="1"/>
    </xf>
    <xf numFmtId="164" fontId="4" fillId="7" borderId="6" xfId="0" applyFont="1" applyFill="1" applyBorder="1" applyAlignment="1">
      <alignment horizontal="center" vertical="center" wrapText="1"/>
    </xf>
    <xf numFmtId="164" fontId="6" fillId="8" borderId="6" xfId="0" applyFont="1" applyFill="1" applyBorder="1" applyAlignment="1">
      <alignment horizontal="center" vertical="center" wrapText="1"/>
    </xf>
    <xf numFmtId="164" fontId="4" fillId="9" borderId="6" xfId="0" applyFont="1" applyFill="1" applyBorder="1" applyAlignment="1">
      <alignment horizontal="center" vertical="center" wrapText="1"/>
    </xf>
    <xf numFmtId="164" fontId="4" fillId="10" borderId="7" xfId="0" applyFont="1" applyFill="1" applyBorder="1" applyAlignment="1" applyProtection="1">
      <alignment horizontal="center" vertical="center" wrapText="1"/>
      <protection locked="0"/>
    </xf>
    <xf numFmtId="164" fontId="4" fillId="11" borderId="8" xfId="0" applyFont="1" applyFill="1" applyBorder="1" applyAlignment="1" applyProtection="1">
      <alignment horizontal="center" vertical="center" wrapText="1"/>
      <protection locked="0"/>
    </xf>
    <xf numFmtId="164" fontId="4" fillId="12" borderId="8" xfId="0" applyFont="1" applyFill="1" applyBorder="1" applyAlignment="1" applyProtection="1">
      <alignment horizontal="center" vertical="center" wrapText="1"/>
      <protection locked="0"/>
    </xf>
    <xf numFmtId="164" fontId="4" fillId="5" borderId="9" xfId="0" applyFont="1" applyFill="1" applyBorder="1" applyAlignment="1">
      <alignment horizontal="center" vertical="center" wrapText="1"/>
    </xf>
    <xf numFmtId="164" fontId="6" fillId="5" borderId="10" xfId="0" applyFont="1" applyFill="1" applyBorder="1" applyAlignment="1">
      <alignment horizontal="center" vertical="center" wrapText="1"/>
    </xf>
    <xf numFmtId="164" fontId="4" fillId="6" borderId="9" xfId="0" applyFont="1" applyFill="1" applyBorder="1" applyAlignment="1">
      <alignment horizontal="center" vertical="center" wrapText="1"/>
    </xf>
    <xf numFmtId="164" fontId="4" fillId="6" borderId="10" xfId="0" applyFont="1" applyFill="1" applyBorder="1" applyAlignment="1">
      <alignment horizontal="center" vertical="center" wrapText="1"/>
    </xf>
    <xf numFmtId="164" fontId="4" fillId="7" borderId="10" xfId="0" applyFont="1" applyFill="1" applyBorder="1" applyAlignment="1">
      <alignment horizontal="center" vertical="center" wrapText="1"/>
    </xf>
    <xf numFmtId="164" fontId="4" fillId="5" borderId="11" xfId="0" applyFont="1" applyFill="1" applyBorder="1" applyAlignment="1">
      <alignment horizontal="center" vertical="center" wrapText="1"/>
    </xf>
    <xf numFmtId="164" fontId="4" fillId="6" borderId="11" xfId="0" applyFont="1" applyFill="1" applyBorder="1" applyAlignment="1">
      <alignment horizontal="center" vertical="center" wrapText="1"/>
    </xf>
    <xf numFmtId="164" fontId="4" fillId="7" borderId="12" xfId="0" applyFont="1" applyFill="1" applyBorder="1" applyAlignment="1">
      <alignment horizontal="center" vertical="center" wrapText="1"/>
    </xf>
    <xf numFmtId="164" fontId="4" fillId="7" borderId="9" xfId="0" applyFont="1" applyFill="1" applyBorder="1" applyAlignment="1">
      <alignment horizontal="center" vertical="center" wrapText="1"/>
    </xf>
    <xf numFmtId="164" fontId="4" fillId="8" borderId="9" xfId="0" applyFont="1" applyFill="1" applyBorder="1" applyAlignment="1">
      <alignment horizontal="center" vertical="center" wrapText="1"/>
    </xf>
    <xf numFmtId="164" fontId="4" fillId="9" borderId="9" xfId="0" applyFont="1" applyFill="1" applyBorder="1" applyAlignment="1">
      <alignment horizontal="center" vertical="center" wrapText="1"/>
    </xf>
    <xf numFmtId="164" fontId="6" fillId="10" borderId="13" xfId="0" applyFont="1" applyFill="1" applyBorder="1" applyAlignment="1">
      <alignment horizontal="center" vertical="center" wrapText="1"/>
    </xf>
    <xf numFmtId="164" fontId="4" fillId="10" borderId="14" xfId="0" applyFont="1" applyFill="1" applyBorder="1" applyAlignment="1">
      <alignment horizontal="center" vertical="center" wrapText="1"/>
    </xf>
    <xf numFmtId="164" fontId="4" fillId="10" borderId="15" xfId="0" applyFont="1" applyFill="1" applyBorder="1" applyAlignment="1">
      <alignment horizontal="center" vertical="center" wrapText="1"/>
    </xf>
    <xf numFmtId="164" fontId="4" fillId="11" borderId="12" xfId="0" applyFont="1" applyFill="1" applyBorder="1" applyAlignment="1">
      <alignment horizontal="center" vertical="center" wrapText="1"/>
    </xf>
    <xf numFmtId="164" fontId="4" fillId="11" borderId="15" xfId="0" applyFont="1" applyFill="1" applyBorder="1" applyAlignment="1">
      <alignment horizontal="center" vertical="center" wrapText="1"/>
    </xf>
    <xf numFmtId="164" fontId="4" fillId="12" borderId="12" xfId="0" applyFont="1" applyFill="1" applyBorder="1" applyAlignment="1">
      <alignment horizontal="center" vertical="center" wrapText="1"/>
    </xf>
    <xf numFmtId="164" fontId="4" fillId="12" borderId="16" xfId="0" applyFont="1" applyFill="1" applyBorder="1" applyAlignment="1">
      <alignment horizontal="center" vertical="center" wrapText="1"/>
    </xf>
    <xf numFmtId="164" fontId="4" fillId="12" borderId="15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8" fillId="13" borderId="10" xfId="0" applyFont="1" applyFill="1" applyBorder="1" applyAlignment="1">
      <alignment horizontal="center" vertical="center" wrapText="1"/>
    </xf>
    <xf numFmtId="164" fontId="9" fillId="13" borderId="10" xfId="0" applyFont="1" applyFill="1" applyBorder="1" applyAlignment="1">
      <alignment horizontal="center" vertical="center" wrapText="1"/>
    </xf>
    <xf numFmtId="164" fontId="10" fillId="0" borderId="10" xfId="0" applyFont="1" applyBorder="1" applyAlignment="1" applyProtection="1">
      <alignment vertical="top" wrapText="1"/>
      <protection locked="0"/>
    </xf>
    <xf numFmtId="164" fontId="10" fillId="13" borderId="18" xfId="0" applyFont="1" applyFill="1" applyBorder="1" applyAlignment="1" applyProtection="1">
      <alignment vertical="top" wrapText="1"/>
      <protection locked="0"/>
    </xf>
    <xf numFmtId="165" fontId="9" fillId="13" borderId="10" xfId="0" applyNumberFormat="1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 horizontal="center" vertical="center" wrapText="1"/>
    </xf>
    <xf numFmtId="164" fontId="9" fillId="6" borderId="10" xfId="0" applyFont="1" applyFill="1" applyBorder="1" applyAlignment="1">
      <alignment horizontal="center" vertical="center" wrapText="1"/>
    </xf>
    <xf numFmtId="164" fontId="9" fillId="14" borderId="10" xfId="0" applyFont="1" applyFill="1" applyBorder="1" applyAlignment="1">
      <alignment horizontal="center" vertical="center" wrapText="1"/>
    </xf>
    <xf numFmtId="164" fontId="10" fillId="0" borderId="10" xfId="0" applyFont="1" applyBorder="1" applyAlignment="1">
      <alignment horizontal="left" wrapText="1"/>
    </xf>
    <xf numFmtId="166" fontId="11" fillId="6" borderId="10" xfId="0" applyNumberFormat="1" applyFont="1" applyFill="1" applyBorder="1" applyAlignment="1">
      <alignment horizontal="left" vertical="center" wrapText="1"/>
    </xf>
    <xf numFmtId="166" fontId="11" fillId="6" borderId="10" xfId="0" applyNumberFormat="1" applyFont="1" applyFill="1" applyBorder="1" applyAlignment="1">
      <alignment horizontal="center" vertical="center" wrapText="1"/>
    </xf>
    <xf numFmtId="164" fontId="11" fillId="6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7" fontId="12" fillId="0" borderId="0" xfId="0" applyNumberFormat="1" applyFont="1" applyAlignment="1">
      <alignment horizontal="center" vertical="top" wrapText="1"/>
    </xf>
    <xf numFmtId="168" fontId="12" fillId="0" borderId="0" xfId="0" applyNumberFormat="1" applyFont="1" applyAlignment="1">
      <alignment horizontal="center" vertical="top" wrapText="1"/>
    </xf>
    <xf numFmtId="169" fontId="12" fillId="0" borderId="0" xfId="0" applyNumberFormat="1" applyFont="1" applyAlignment="1">
      <alignment horizontal="center" vertical="top" wrapText="1"/>
    </xf>
    <xf numFmtId="170" fontId="12" fillId="0" borderId="0" xfId="0" applyNumberFormat="1" applyFont="1" applyAlignment="1">
      <alignment horizontal="center" vertical="top" wrapText="1"/>
    </xf>
    <xf numFmtId="168" fontId="0" fillId="0" borderId="0" xfId="0" applyNumberFormat="1" applyAlignment="1">
      <alignment wrapText="1"/>
    </xf>
    <xf numFmtId="167" fontId="0" fillId="0" borderId="0" xfId="0" applyNumberFormat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 horizontal="center" vertical="center" wrapText="1"/>
    </xf>
    <xf numFmtId="164" fontId="11" fillId="4" borderId="4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 wrapText="1"/>
    </xf>
    <xf numFmtId="164" fontId="11" fillId="6" borderId="6" xfId="0" applyFont="1" applyFill="1" applyBorder="1" applyAlignment="1">
      <alignment horizontal="center" vertical="center" wrapText="1"/>
    </xf>
    <xf numFmtId="164" fontId="11" fillId="7" borderId="6" xfId="0" applyFont="1" applyFill="1" applyBorder="1" applyAlignment="1">
      <alignment horizontal="center" vertical="center" wrapText="1"/>
    </xf>
    <xf numFmtId="164" fontId="12" fillId="8" borderId="6" xfId="0" applyFont="1" applyFill="1" applyBorder="1" applyAlignment="1">
      <alignment horizontal="center" vertical="center" wrapText="1"/>
    </xf>
    <xf numFmtId="164" fontId="11" fillId="9" borderId="6" xfId="0" applyFont="1" applyFill="1" applyBorder="1" applyAlignment="1">
      <alignment horizontal="center" vertical="center" wrapText="1"/>
    </xf>
    <xf numFmtId="164" fontId="11" fillId="10" borderId="6" xfId="0" applyFont="1" applyFill="1" applyBorder="1" applyAlignment="1" applyProtection="1">
      <alignment horizontal="center" vertical="center" wrapText="1"/>
      <protection locked="0"/>
    </xf>
    <xf numFmtId="164" fontId="11" fillId="11" borderId="6" xfId="0" applyFont="1" applyFill="1" applyBorder="1" applyAlignment="1" applyProtection="1">
      <alignment horizontal="center" vertical="center" wrapText="1"/>
      <protection locked="0"/>
    </xf>
    <xf numFmtId="164" fontId="11" fillId="12" borderId="7" xfId="0" applyFont="1" applyFill="1" applyBorder="1" applyAlignment="1" applyProtection="1">
      <alignment horizontal="center" vertical="center" wrapText="1"/>
      <protection locked="0"/>
    </xf>
    <xf numFmtId="166" fontId="14" fillId="0" borderId="0" xfId="0" applyNumberFormat="1" applyFont="1" applyAlignment="1">
      <alignment horizontal="center" vertical="center" wrapText="1"/>
    </xf>
    <xf numFmtId="164" fontId="11" fillId="5" borderId="9" xfId="0" applyFont="1" applyFill="1" applyBorder="1" applyAlignment="1">
      <alignment horizontal="center" vertical="center" wrapText="1"/>
    </xf>
    <xf numFmtId="164" fontId="12" fillId="5" borderId="10" xfId="0" applyFont="1" applyFill="1" applyBorder="1" applyAlignment="1">
      <alignment horizontal="center" vertical="center" wrapText="1"/>
    </xf>
    <xf numFmtId="164" fontId="11" fillId="6" borderId="9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horizontal="center" vertical="center" wrapText="1"/>
    </xf>
    <xf numFmtId="164" fontId="11" fillId="7" borderId="9" xfId="0" applyFont="1" applyFill="1" applyBorder="1" applyAlignment="1">
      <alignment horizontal="center" vertical="center" wrapText="1"/>
    </xf>
    <xf numFmtId="164" fontId="11" fillId="8" borderId="9" xfId="0" applyFont="1" applyFill="1" applyBorder="1" applyAlignment="1">
      <alignment horizontal="center" vertical="center" wrapText="1"/>
    </xf>
    <xf numFmtId="164" fontId="11" fillId="9" borderId="9" xfId="0" applyFont="1" applyFill="1" applyBorder="1" applyAlignment="1">
      <alignment horizontal="center" vertical="center" wrapText="1"/>
    </xf>
    <xf numFmtId="164" fontId="12" fillId="10" borderId="9" xfId="0" applyFont="1" applyFill="1" applyBorder="1" applyAlignment="1">
      <alignment horizontal="center" vertical="center" wrapText="1"/>
    </xf>
    <xf numFmtId="164" fontId="11" fillId="10" borderId="9" xfId="0" applyFont="1" applyFill="1" applyBorder="1" applyAlignment="1">
      <alignment horizontal="center" vertical="center" wrapText="1"/>
    </xf>
    <xf numFmtId="164" fontId="11" fillId="11" borderId="9" xfId="0" applyFont="1" applyFill="1" applyBorder="1" applyAlignment="1">
      <alignment horizontal="center" vertical="center" wrapText="1"/>
    </xf>
    <xf numFmtId="164" fontId="11" fillId="12" borderId="9" xfId="0" applyFont="1" applyFill="1" applyBorder="1" applyAlignment="1">
      <alignment horizontal="center" vertical="center" wrapText="1"/>
    </xf>
    <xf numFmtId="164" fontId="11" fillId="12" borderId="1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4" fontId="15" fillId="2" borderId="17" xfId="0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wrapText="1"/>
    </xf>
    <xf numFmtId="164" fontId="4" fillId="13" borderId="18" xfId="0" applyFont="1" applyFill="1" applyBorder="1" applyAlignment="1" applyProtection="1">
      <alignment vertical="top" wrapText="1"/>
      <protection locked="0"/>
    </xf>
    <xf numFmtId="164" fontId="5" fillId="13" borderId="18" xfId="0" applyFont="1" applyFill="1" applyBorder="1" applyAlignment="1" applyProtection="1">
      <alignment horizontal="left" vertical="top" wrapText="1"/>
      <protection locked="0"/>
    </xf>
    <xf numFmtId="164" fontId="9" fillId="0" borderId="10" xfId="0" applyFont="1" applyBorder="1" applyAlignment="1">
      <alignment horizontal="center" vertical="center" wrapText="1"/>
    </xf>
    <xf numFmtId="168" fontId="17" fillId="0" borderId="0" xfId="0" applyNumberFormat="1" applyFont="1" applyAlignment="1">
      <alignment wrapText="1"/>
    </xf>
    <xf numFmtId="164" fontId="6" fillId="13" borderId="18" xfId="0" applyFont="1" applyFill="1" applyBorder="1" applyAlignment="1" applyProtection="1">
      <alignment vertical="top" wrapText="1"/>
      <protection locked="0"/>
    </xf>
    <xf numFmtId="164" fontId="18" fillId="13" borderId="18" xfId="0" applyFont="1" applyFill="1" applyBorder="1" applyAlignment="1" applyProtection="1">
      <alignment horizontal="left" vertical="top" wrapText="1" indent="1"/>
      <protection locked="0"/>
    </xf>
    <xf numFmtId="166" fontId="19" fillId="13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13" borderId="10" xfId="0" applyFont="1" applyFill="1" applyBorder="1" applyAlignment="1">
      <alignment horizontal="center" vertical="center" wrapText="1"/>
    </xf>
    <xf numFmtId="164" fontId="5" fillId="13" borderId="18" xfId="0" applyFont="1" applyFill="1" applyBorder="1" applyAlignment="1" applyProtection="1">
      <alignment vertical="top" wrapText="1"/>
      <protection locked="0"/>
    </xf>
    <xf numFmtId="166" fontId="21" fillId="1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13" borderId="18" xfId="0" applyFont="1" applyFill="1" applyBorder="1" applyAlignment="1" applyProtection="1">
      <alignment horizontal="left" vertical="top" wrapText="1" indent="1"/>
      <protection locked="0"/>
    </xf>
    <xf numFmtId="164" fontId="5" fillId="13" borderId="18" xfId="0" applyFont="1" applyFill="1" applyBorder="1" applyAlignment="1" applyProtection="1">
      <alignment vertical="top" wrapText="1"/>
      <protection locked="0"/>
    </xf>
    <xf numFmtId="164" fontId="22" fillId="13" borderId="10" xfId="0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left" vertical="center" wrapText="1"/>
    </xf>
    <xf numFmtId="166" fontId="2" fillId="6" borderId="10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left" vertical="center" wrapText="1"/>
    </xf>
    <xf numFmtId="169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164" fontId="11" fillId="2" borderId="19" xfId="0" applyFont="1" applyFill="1" applyBorder="1" applyAlignment="1">
      <alignment horizontal="center" vertical="center" wrapText="1"/>
    </xf>
    <xf numFmtId="164" fontId="11" fillId="2" borderId="20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 wrapText="1"/>
    </xf>
    <xf numFmtId="164" fontId="11" fillId="4" borderId="21" xfId="0" applyFont="1" applyFill="1" applyBorder="1" applyAlignment="1">
      <alignment horizontal="center" vertical="center" wrapText="1"/>
    </xf>
    <xf numFmtId="164" fontId="11" fillId="9" borderId="10" xfId="0" applyFont="1" applyFill="1" applyBorder="1" applyAlignment="1">
      <alignment horizontal="center" vertical="center" wrapText="1"/>
    </xf>
    <xf numFmtId="164" fontId="11" fillId="10" borderId="7" xfId="0" applyFont="1" applyFill="1" applyBorder="1" applyAlignment="1" applyProtection="1">
      <alignment horizontal="center" vertical="center" wrapText="1"/>
      <protection locked="0"/>
    </xf>
    <xf numFmtId="164" fontId="11" fillId="11" borderId="8" xfId="0" applyFont="1" applyFill="1" applyBorder="1" applyAlignment="1" applyProtection="1">
      <alignment horizontal="center" vertical="center" wrapText="1"/>
      <protection locked="0"/>
    </xf>
    <xf numFmtId="164" fontId="11" fillId="12" borderId="8" xfId="0" applyFont="1" applyFill="1" applyBorder="1" applyAlignment="1" applyProtection="1">
      <alignment horizontal="center" vertical="center" wrapText="1"/>
      <protection locked="0"/>
    </xf>
    <xf numFmtId="164" fontId="11" fillId="5" borderId="10" xfId="0" applyFont="1" applyFill="1" applyBorder="1" applyAlignment="1">
      <alignment horizontal="center" vertical="center" wrapText="1"/>
    </xf>
    <xf numFmtId="164" fontId="11" fillId="5" borderId="22" xfId="0" applyFont="1" applyFill="1" applyBorder="1" applyAlignment="1">
      <alignment horizontal="center" vertical="center" wrapText="1"/>
    </xf>
    <xf numFmtId="164" fontId="11" fillId="6" borderId="22" xfId="0" applyFont="1" applyFill="1" applyBorder="1" applyAlignment="1">
      <alignment horizontal="center" vertical="center" wrapText="1"/>
    </xf>
    <xf numFmtId="164" fontId="11" fillId="7" borderId="19" xfId="0" applyFont="1" applyFill="1" applyBorder="1" applyAlignment="1">
      <alignment horizontal="center" vertical="center" wrapText="1"/>
    </xf>
    <xf numFmtId="164" fontId="11" fillId="8" borderId="10" xfId="0" applyFont="1" applyFill="1" applyBorder="1" applyAlignment="1">
      <alignment horizontal="center" vertical="center" wrapText="1"/>
    </xf>
    <xf numFmtId="164" fontId="12" fillId="10" borderId="20" xfId="0" applyFont="1" applyFill="1" applyBorder="1" applyAlignment="1">
      <alignment horizontal="center" vertical="center" wrapText="1"/>
    </xf>
    <xf numFmtId="164" fontId="11" fillId="10" borderId="21" xfId="0" applyFont="1" applyFill="1" applyBorder="1" applyAlignment="1">
      <alignment horizontal="center" vertical="center" wrapText="1"/>
    </xf>
    <xf numFmtId="164" fontId="11" fillId="10" borderId="23" xfId="0" applyFont="1" applyFill="1" applyBorder="1" applyAlignment="1">
      <alignment horizontal="center" vertical="center" wrapText="1"/>
    </xf>
    <xf numFmtId="164" fontId="11" fillId="11" borderId="24" xfId="0" applyFont="1" applyFill="1" applyBorder="1" applyAlignment="1">
      <alignment horizontal="center" vertical="center" wrapText="1"/>
    </xf>
    <xf numFmtId="164" fontId="11" fillId="11" borderId="23" xfId="0" applyFont="1" applyFill="1" applyBorder="1" applyAlignment="1">
      <alignment horizontal="center" vertical="center" wrapText="1"/>
    </xf>
    <xf numFmtId="164" fontId="11" fillId="12" borderId="12" xfId="0" applyFont="1" applyFill="1" applyBorder="1" applyAlignment="1">
      <alignment horizontal="center" vertical="center" wrapText="1"/>
    </xf>
    <xf numFmtId="164" fontId="11" fillId="12" borderId="16" xfId="0" applyFont="1" applyFill="1" applyBorder="1" applyAlignment="1">
      <alignment horizontal="center" vertical="center" wrapText="1"/>
    </xf>
    <xf numFmtId="164" fontId="8" fillId="2" borderId="2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2F0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E699"/>
      <rgbColor rgb="009DC3E6"/>
      <rgbColor rgb="00FBE5D6"/>
      <rgbColor rgb="00EDEDED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"/>
  <sheetViews>
    <sheetView zoomScale="75" zoomScaleNormal="75" workbookViewId="0" topLeftCell="A1">
      <pane xSplit="5" ySplit="6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9" sqref="C9"/>
    </sheetView>
  </sheetViews>
  <sheetFormatPr defaultColWidth="9.140625" defaultRowHeight="15"/>
  <cols>
    <col min="1" max="1" width="10.140625" style="0" customWidth="1"/>
    <col min="2" max="2" width="9.7109375" style="0" customWidth="1"/>
    <col min="3" max="3" width="12.28125" style="0" customWidth="1"/>
    <col min="4" max="4" width="20.7109375" style="0" customWidth="1"/>
    <col min="5" max="5" width="23.57421875" style="0" customWidth="1"/>
    <col min="6" max="7" width="13.00390625" style="0" customWidth="1"/>
    <col min="8" max="8" width="20.7109375" style="0" customWidth="1"/>
    <col min="9" max="9" width="22.57421875" style="0" customWidth="1"/>
    <col min="10" max="16" width="20.28125" style="0" customWidth="1"/>
    <col min="17" max="21" width="18.8515625" style="0" customWidth="1"/>
    <col min="22" max="22" width="0" style="0" hidden="1" customWidth="1"/>
    <col min="23" max="23" width="20.7109375" style="0" customWidth="1"/>
    <col min="24" max="28" width="18.140625" style="0" customWidth="1"/>
    <col min="29" max="34" width="20.140625" style="1" customWidth="1"/>
    <col min="35" max="36" width="17.57421875" style="1" customWidth="1"/>
    <col min="37" max="38" width="23.28125" style="1" customWidth="1"/>
    <col min="39" max="39" width="15.8515625" style="1" customWidth="1"/>
    <col min="40" max="40" width="14.8515625" style="1" customWidth="1"/>
    <col min="41" max="41" width="13.00390625" style="0" customWidth="1"/>
    <col min="42" max="42" width="13.421875" style="0" customWidth="1"/>
    <col min="43" max="43" width="16.28125" style="0" customWidth="1"/>
    <col min="44" max="44" width="17.28125" style="0" customWidth="1"/>
    <col min="45" max="45" width="13.421875" style="0" customWidth="1"/>
    <col min="46" max="46" width="12.421875" style="0" customWidth="1"/>
    <col min="47" max="47" width="11.7109375" style="0" customWidth="1"/>
    <col min="48" max="48" width="13.421875" style="0" customWidth="1"/>
    <col min="49" max="49" width="16.00390625" style="0" customWidth="1"/>
    <col min="50" max="50" width="14.8515625" style="0" customWidth="1"/>
    <col min="51" max="51" width="15.57421875" style="0" customWidth="1"/>
    <col min="52" max="52" width="17.57421875" style="0" customWidth="1"/>
    <col min="53" max="53" width="17.28125" style="0" customWidth="1"/>
    <col min="54" max="55" width="15.8515625" style="0" customWidth="1"/>
    <col min="56" max="56" width="20.140625" style="0" customWidth="1"/>
    <col min="57" max="16384" width="8.7109375" style="0" customWidth="1"/>
  </cols>
  <sheetData>
    <row r="1" spans="1:5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49.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0" t="s">
        <v>16</v>
      </c>
      <c r="Q3" s="11" t="s">
        <v>17</v>
      </c>
      <c r="R3" s="11"/>
      <c r="S3" s="11"/>
      <c r="T3" s="11"/>
      <c r="U3" s="11"/>
      <c r="V3" s="11"/>
      <c r="W3" s="11"/>
      <c r="X3" s="12" t="s">
        <v>18</v>
      </c>
      <c r="Y3" s="12"/>
      <c r="Z3" s="12"/>
      <c r="AA3" s="13" t="s">
        <v>19</v>
      </c>
      <c r="AB3" s="13"/>
      <c r="AC3" s="13"/>
      <c r="AD3" s="13"/>
      <c r="AE3" s="13"/>
      <c r="AF3" s="13"/>
      <c r="AG3" s="13"/>
      <c r="AH3" s="13"/>
      <c r="AI3" s="13"/>
      <c r="AJ3" s="13"/>
      <c r="AK3" s="13" t="s">
        <v>20</v>
      </c>
      <c r="AL3" s="13"/>
      <c r="AM3" s="13"/>
      <c r="AN3" s="13"/>
      <c r="AO3" s="14" t="s">
        <v>21</v>
      </c>
      <c r="AP3" s="14"/>
      <c r="AQ3" s="14"/>
      <c r="AR3" s="14"/>
      <c r="AS3" s="14"/>
      <c r="AT3" s="15" t="s">
        <v>22</v>
      </c>
      <c r="AU3" s="15"/>
      <c r="AV3" s="15"/>
      <c r="AW3" s="16" t="s">
        <v>23</v>
      </c>
      <c r="AX3" s="16"/>
      <c r="AY3" s="16"/>
      <c r="AZ3" s="17" t="s">
        <v>24</v>
      </c>
      <c r="BA3" s="17"/>
      <c r="BB3" s="18" t="s">
        <v>25</v>
      </c>
      <c r="BC3" s="18"/>
      <c r="BD3" s="18"/>
    </row>
    <row r="4" spans="1:56" ht="27.75" customHeight="1">
      <c r="A4" s="4"/>
      <c r="B4" s="5"/>
      <c r="C4" s="6"/>
      <c r="D4" s="6"/>
      <c r="E4" s="7"/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9" t="s">
        <v>26</v>
      </c>
      <c r="R4" s="20" t="s">
        <v>27</v>
      </c>
      <c r="S4" s="20"/>
      <c r="T4" s="20"/>
      <c r="U4" s="20"/>
      <c r="V4" s="20"/>
      <c r="W4" s="20"/>
      <c r="X4" s="21" t="s">
        <v>28</v>
      </c>
      <c r="Y4" s="22" t="s">
        <v>29</v>
      </c>
      <c r="Z4" s="22"/>
      <c r="AA4" s="23" t="s">
        <v>30</v>
      </c>
      <c r="AB4" s="23"/>
      <c r="AC4" s="23"/>
      <c r="AD4" s="23"/>
      <c r="AE4" s="23"/>
      <c r="AF4" s="23" t="s">
        <v>31</v>
      </c>
      <c r="AG4" s="23"/>
      <c r="AH4" s="23"/>
      <c r="AI4" s="23"/>
      <c r="AJ4" s="23"/>
      <c r="AK4" s="23" t="s">
        <v>32</v>
      </c>
      <c r="AL4" s="23"/>
      <c r="AM4" s="23" t="s">
        <v>33</v>
      </c>
      <c r="AN4" s="23"/>
      <c r="AO4" s="14"/>
      <c r="AP4" s="14"/>
      <c r="AQ4" s="14"/>
      <c r="AR4" s="14"/>
      <c r="AS4" s="14"/>
      <c r="AT4" s="15"/>
      <c r="AU4" s="15"/>
      <c r="AV4" s="15"/>
      <c r="AW4" s="16"/>
      <c r="AX4" s="16"/>
      <c r="AY4" s="16"/>
      <c r="AZ4" s="17"/>
      <c r="BA4" s="17"/>
      <c r="BB4" s="18"/>
      <c r="BC4" s="18"/>
      <c r="BD4" s="18"/>
    </row>
    <row r="5" spans="1:56" ht="128.25">
      <c r="A5" s="4"/>
      <c r="B5" s="5"/>
      <c r="C5" s="6"/>
      <c r="D5" s="6"/>
      <c r="E5" s="7"/>
      <c r="F5" s="7"/>
      <c r="G5" s="7"/>
      <c r="H5" s="8"/>
      <c r="I5" s="8"/>
      <c r="J5" s="8"/>
      <c r="K5" s="9"/>
      <c r="L5" s="9"/>
      <c r="M5" s="9"/>
      <c r="N5" s="9"/>
      <c r="O5" s="9"/>
      <c r="P5" s="9"/>
      <c r="Q5" s="19"/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1"/>
      <c r="Y5" s="25" t="s">
        <v>40</v>
      </c>
      <c r="Z5" s="25" t="s">
        <v>41</v>
      </c>
      <c r="AA5" s="26" t="s">
        <v>42</v>
      </c>
      <c r="AB5" s="26" t="s">
        <v>43</v>
      </c>
      <c r="AC5" s="26" t="s">
        <v>44</v>
      </c>
      <c r="AD5" s="27" t="s">
        <v>45</v>
      </c>
      <c r="AE5" s="27" t="s">
        <v>46</v>
      </c>
      <c r="AF5" s="26" t="s">
        <v>47</v>
      </c>
      <c r="AG5" s="26" t="s">
        <v>48</v>
      </c>
      <c r="AH5" s="26" t="s">
        <v>44</v>
      </c>
      <c r="AI5" s="27" t="s">
        <v>45</v>
      </c>
      <c r="AJ5" s="27" t="s">
        <v>46</v>
      </c>
      <c r="AK5" s="27" t="s">
        <v>49</v>
      </c>
      <c r="AL5" s="27" t="s">
        <v>50</v>
      </c>
      <c r="AM5" s="27" t="s">
        <v>51</v>
      </c>
      <c r="AN5" s="27" t="s">
        <v>52</v>
      </c>
      <c r="AO5" s="28" t="s">
        <v>53</v>
      </c>
      <c r="AP5" s="28" t="s">
        <v>54</v>
      </c>
      <c r="AQ5" s="28" t="s">
        <v>55</v>
      </c>
      <c r="AR5" s="28" t="s">
        <v>56</v>
      </c>
      <c r="AS5" s="28" t="s">
        <v>57</v>
      </c>
      <c r="AT5" s="29" t="s">
        <v>58</v>
      </c>
      <c r="AU5" s="29" t="s">
        <v>59</v>
      </c>
      <c r="AV5" s="29" t="s">
        <v>60</v>
      </c>
      <c r="AW5" s="30" t="s">
        <v>61</v>
      </c>
      <c r="AX5" s="31" t="s">
        <v>62</v>
      </c>
      <c r="AY5" s="32" t="s">
        <v>63</v>
      </c>
      <c r="AZ5" s="33" t="s">
        <v>64</v>
      </c>
      <c r="BA5" s="34" t="s">
        <v>65</v>
      </c>
      <c r="BB5" s="35" t="s">
        <v>66</v>
      </c>
      <c r="BC5" s="36" t="s">
        <v>67</v>
      </c>
      <c r="BD5" s="37" t="s">
        <v>68</v>
      </c>
    </row>
    <row r="6" spans="1:56" ht="1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8">
        <v>18</v>
      </c>
      <c r="S6" s="38">
        <v>19</v>
      </c>
      <c r="T6" s="38">
        <v>20</v>
      </c>
      <c r="U6" s="38">
        <v>21</v>
      </c>
      <c r="V6" s="38">
        <v>22</v>
      </c>
      <c r="W6" s="38">
        <v>23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29</v>
      </c>
      <c r="AD6" s="38">
        <v>30</v>
      </c>
      <c r="AE6" s="38">
        <v>31</v>
      </c>
      <c r="AF6" s="38">
        <v>32</v>
      </c>
      <c r="AG6" s="38">
        <v>33</v>
      </c>
      <c r="AH6" s="38">
        <v>34</v>
      </c>
      <c r="AI6" s="38">
        <v>35</v>
      </c>
      <c r="AJ6" s="38">
        <v>36</v>
      </c>
      <c r="AK6" s="38">
        <v>37</v>
      </c>
      <c r="AL6" s="38">
        <v>38</v>
      </c>
      <c r="AM6" s="38">
        <v>39</v>
      </c>
      <c r="AN6" s="38">
        <v>40</v>
      </c>
      <c r="AO6" s="38">
        <v>41</v>
      </c>
      <c r="AP6" s="38">
        <v>42</v>
      </c>
      <c r="AQ6" s="38">
        <v>43</v>
      </c>
      <c r="AR6" s="38">
        <v>44</v>
      </c>
      <c r="AS6" s="38">
        <v>45</v>
      </c>
      <c r="AT6" s="38">
        <v>46</v>
      </c>
      <c r="AU6" s="38">
        <v>47</v>
      </c>
      <c r="AV6" s="38">
        <v>48</v>
      </c>
      <c r="AW6" s="38">
        <v>49</v>
      </c>
      <c r="AX6" s="38">
        <v>50</v>
      </c>
      <c r="AY6" s="38">
        <v>51</v>
      </c>
      <c r="AZ6" s="38">
        <v>52</v>
      </c>
      <c r="BA6" s="38">
        <v>53</v>
      </c>
      <c r="BB6" s="38">
        <v>54</v>
      </c>
      <c r="BC6" s="38">
        <v>55</v>
      </c>
      <c r="BD6" s="38">
        <v>56</v>
      </c>
    </row>
    <row r="7" spans="1:56" ht="54" customHeight="1">
      <c r="A7" s="39"/>
      <c r="B7" s="40"/>
      <c r="C7" s="40"/>
      <c r="D7" s="41" t="s">
        <v>69</v>
      </c>
      <c r="E7" s="42" t="s">
        <v>70</v>
      </c>
      <c r="F7" s="40">
        <v>3770</v>
      </c>
      <c r="G7" s="40" t="s">
        <v>71</v>
      </c>
      <c r="H7" s="40">
        <v>601.197</v>
      </c>
      <c r="I7" s="40">
        <v>601.197</v>
      </c>
      <c r="J7" s="40">
        <v>0</v>
      </c>
      <c r="K7" s="40" t="s">
        <v>72</v>
      </c>
      <c r="L7" s="43">
        <v>43277</v>
      </c>
      <c r="M7" s="40" t="s">
        <v>73</v>
      </c>
      <c r="N7" s="40"/>
      <c r="O7" s="43">
        <v>43317</v>
      </c>
      <c r="P7" s="40"/>
      <c r="Q7" s="44">
        <f aca="true" t="shared" si="0" ref="Q7:Q8">R7+S7+T7+U7+V7+W7</f>
        <v>0</v>
      </c>
      <c r="R7" s="40"/>
      <c r="S7" s="40"/>
      <c r="T7" s="40"/>
      <c r="U7" s="40"/>
      <c r="V7" s="40"/>
      <c r="W7" s="40"/>
      <c r="X7" s="45">
        <f aca="true" t="shared" si="1" ref="X7:X8">Y7+Z7</f>
        <v>0</v>
      </c>
      <c r="Y7" s="40"/>
      <c r="Z7" s="40"/>
      <c r="AA7" s="40"/>
      <c r="AB7" s="40"/>
      <c r="AC7" s="40"/>
      <c r="AD7" s="40"/>
      <c r="AE7" s="46" t="e">
        <f aca="true" t="shared" si="2" ref="AE7:AE8">AC7/AD7</f>
        <v>#DIV/0!</v>
      </c>
      <c r="AF7" s="40"/>
      <c r="AG7" s="40"/>
      <c r="AH7" s="40"/>
      <c r="AI7" s="40"/>
      <c r="AJ7" s="46" t="e">
        <f aca="true" t="shared" si="3" ref="AJ7:AJ8">AH7/AI7</f>
        <v>#DIV/0!</v>
      </c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ht="51.75" customHeight="1">
      <c r="A8" s="39"/>
      <c r="B8" s="40"/>
      <c r="C8" s="40" t="s">
        <v>74</v>
      </c>
      <c r="D8" s="41" t="s">
        <v>69</v>
      </c>
      <c r="E8" s="42" t="s">
        <v>75</v>
      </c>
      <c r="F8" s="40">
        <v>2100</v>
      </c>
      <c r="G8" s="40" t="s">
        <v>76</v>
      </c>
      <c r="H8" s="40">
        <v>645.993</v>
      </c>
      <c r="I8" s="40">
        <v>645.993</v>
      </c>
      <c r="J8" s="40">
        <v>0</v>
      </c>
      <c r="K8" s="40" t="s">
        <v>72</v>
      </c>
      <c r="L8" s="43">
        <v>43277</v>
      </c>
      <c r="M8" s="40" t="s">
        <v>77</v>
      </c>
      <c r="N8" s="40"/>
      <c r="O8" s="43">
        <v>43322</v>
      </c>
      <c r="P8" s="40"/>
      <c r="Q8" s="44">
        <f t="shared" si="0"/>
        <v>0</v>
      </c>
      <c r="R8" s="40"/>
      <c r="S8" s="40"/>
      <c r="T8" s="40"/>
      <c r="U8" s="40"/>
      <c r="V8" s="40"/>
      <c r="W8" s="40"/>
      <c r="X8" s="45">
        <f t="shared" si="1"/>
        <v>0</v>
      </c>
      <c r="Y8" s="40"/>
      <c r="Z8" s="40"/>
      <c r="AA8" s="40"/>
      <c r="AB8" s="40"/>
      <c r="AC8" s="40"/>
      <c r="AD8" s="40"/>
      <c r="AE8" s="46" t="e">
        <f t="shared" si="2"/>
        <v>#DIV/0!</v>
      </c>
      <c r="AF8" s="40"/>
      <c r="AG8" s="40"/>
      <c r="AH8" s="40"/>
      <c r="AI8" s="40"/>
      <c r="AJ8" s="46" t="e">
        <f t="shared" si="3"/>
        <v>#DIV/0!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56" ht="51.75" customHeight="1">
      <c r="A9" s="39"/>
      <c r="B9" s="40"/>
      <c r="C9" s="40" t="s">
        <v>78</v>
      </c>
      <c r="D9" s="41"/>
      <c r="E9" s="42" t="s">
        <v>75</v>
      </c>
      <c r="F9" s="40"/>
      <c r="G9" s="40"/>
      <c r="H9" s="40">
        <v>137.08</v>
      </c>
      <c r="I9" s="40"/>
      <c r="J9" s="40"/>
      <c r="K9" s="40"/>
      <c r="L9" s="43"/>
      <c r="M9" s="40"/>
      <c r="N9" s="40"/>
      <c r="O9" s="43"/>
      <c r="P9" s="40"/>
      <c r="Q9" s="44"/>
      <c r="R9" s="40"/>
      <c r="S9" s="40"/>
      <c r="T9" s="40"/>
      <c r="U9" s="40"/>
      <c r="V9" s="40"/>
      <c r="W9" s="40"/>
      <c r="X9" s="45"/>
      <c r="Y9" s="40"/>
      <c r="Z9" s="40"/>
      <c r="AA9" s="40"/>
      <c r="AB9" s="40"/>
      <c r="AC9" s="40"/>
      <c r="AD9" s="40"/>
      <c r="AE9" s="46"/>
      <c r="AF9" s="40"/>
      <c r="AG9" s="40"/>
      <c r="AH9" s="40"/>
      <c r="AI9" s="40"/>
      <c r="AJ9" s="46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56" ht="51.75" customHeight="1">
      <c r="A10" s="39"/>
      <c r="B10" s="40"/>
      <c r="C10" s="40" t="s">
        <v>79</v>
      </c>
      <c r="D10" s="41"/>
      <c r="E10" s="42" t="s">
        <v>75</v>
      </c>
      <c r="F10" s="40"/>
      <c r="G10" s="40"/>
      <c r="H10" s="40">
        <v>99.2</v>
      </c>
      <c r="I10" s="40"/>
      <c r="J10" s="40"/>
      <c r="K10" s="40" t="s">
        <v>80</v>
      </c>
      <c r="L10" s="43">
        <v>43245</v>
      </c>
      <c r="M10" s="40" t="s">
        <v>81</v>
      </c>
      <c r="N10" s="40"/>
      <c r="O10" s="43">
        <v>43285</v>
      </c>
      <c r="P10" s="40"/>
      <c r="Q10" s="44"/>
      <c r="R10" s="40"/>
      <c r="S10" s="40"/>
      <c r="T10" s="40"/>
      <c r="U10" s="40"/>
      <c r="V10" s="40"/>
      <c r="W10" s="40"/>
      <c r="X10" s="45"/>
      <c r="Y10" s="40"/>
      <c r="Z10" s="40"/>
      <c r="AA10" s="40"/>
      <c r="AB10" s="40"/>
      <c r="AC10" s="40"/>
      <c r="AD10" s="40"/>
      <c r="AE10" s="46"/>
      <c r="AF10" s="40"/>
      <c r="AG10" s="40"/>
      <c r="AH10" s="40"/>
      <c r="AI10" s="40"/>
      <c r="AJ10" s="46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1:56" ht="51.75" customHeight="1">
      <c r="A11" s="39"/>
      <c r="B11" s="40"/>
      <c r="C11" s="40" t="s">
        <v>82</v>
      </c>
      <c r="D11" s="41"/>
      <c r="E11" s="42" t="s">
        <v>75</v>
      </c>
      <c r="F11" s="40"/>
      <c r="G11" s="40"/>
      <c r="H11" s="40">
        <v>427.77</v>
      </c>
      <c r="I11" s="40"/>
      <c r="J11" s="40"/>
      <c r="K11" s="40"/>
      <c r="L11" s="43"/>
      <c r="M11" s="40"/>
      <c r="N11" s="40"/>
      <c r="O11" s="43"/>
      <c r="P11" s="40"/>
      <c r="Q11" s="44"/>
      <c r="R11" s="40"/>
      <c r="S11" s="40"/>
      <c r="T11" s="40"/>
      <c r="U11" s="40"/>
      <c r="V11" s="40"/>
      <c r="W11" s="40"/>
      <c r="X11" s="45"/>
      <c r="Y11" s="40"/>
      <c r="Z11" s="40"/>
      <c r="AA11" s="40"/>
      <c r="AB11" s="40"/>
      <c r="AC11" s="40"/>
      <c r="AD11" s="40"/>
      <c r="AE11" s="46"/>
      <c r="AF11" s="40"/>
      <c r="AG11" s="40"/>
      <c r="AH11" s="40"/>
      <c r="AI11" s="40"/>
      <c r="AJ11" s="46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</row>
    <row r="12" spans="1:56" ht="63" customHeight="1">
      <c r="A12" s="39"/>
      <c r="B12" s="40"/>
      <c r="C12" s="40"/>
      <c r="D12" s="41" t="s">
        <v>83</v>
      </c>
      <c r="E12" s="47" t="s">
        <v>84</v>
      </c>
      <c r="F12" s="40">
        <v>12400</v>
      </c>
      <c r="G12" s="40" t="s">
        <v>76</v>
      </c>
      <c r="H12" s="40"/>
      <c r="I12" s="40"/>
      <c r="J12" s="40"/>
      <c r="K12" s="40"/>
      <c r="L12" s="40"/>
      <c r="M12" s="40"/>
      <c r="N12" s="40"/>
      <c r="O12" s="40"/>
      <c r="P12" s="40"/>
      <c r="Q12" s="44">
        <f aca="true" t="shared" si="4" ref="Q12:Q13">R12+S12+T12+U12+V12+W12</f>
        <v>0</v>
      </c>
      <c r="R12" s="40"/>
      <c r="S12" s="40"/>
      <c r="T12" s="40"/>
      <c r="U12" s="40"/>
      <c r="V12" s="40"/>
      <c r="W12" s="40"/>
      <c r="X12" s="45">
        <f aca="true" t="shared" si="5" ref="X12:X13">Y12+Z12</f>
        <v>0</v>
      </c>
      <c r="Y12" s="40"/>
      <c r="Z12" s="40"/>
      <c r="AA12" s="40"/>
      <c r="AB12" s="40"/>
      <c r="AC12" s="40"/>
      <c r="AD12" s="40"/>
      <c r="AE12" s="46" t="e">
        <f aca="true" t="shared" si="6" ref="AE12:AE14">AC12/AD12</f>
        <v>#DIV/0!</v>
      </c>
      <c r="AF12" s="40"/>
      <c r="AG12" s="40"/>
      <c r="AH12" s="40"/>
      <c r="AI12" s="40"/>
      <c r="AJ12" s="46" t="e">
        <f aca="true" t="shared" si="7" ref="AJ12:AJ14">AH12/AI12</f>
        <v>#DIV/0!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4">
        <f t="shared" si="4"/>
        <v>0</v>
      </c>
      <c r="R13" s="40"/>
      <c r="S13" s="40"/>
      <c r="T13" s="40"/>
      <c r="U13" s="40"/>
      <c r="V13" s="40"/>
      <c r="W13" s="40"/>
      <c r="X13" s="45">
        <f t="shared" si="5"/>
        <v>0</v>
      </c>
      <c r="Y13" s="40"/>
      <c r="Z13" s="40"/>
      <c r="AA13" s="40"/>
      <c r="AB13" s="40"/>
      <c r="AC13" s="40"/>
      <c r="AD13" s="40"/>
      <c r="AE13" s="46" t="e">
        <f t="shared" si="6"/>
        <v>#DIV/0!</v>
      </c>
      <c r="AF13" s="40"/>
      <c r="AG13" s="40"/>
      <c r="AH13" s="40"/>
      <c r="AI13" s="40"/>
      <c r="AJ13" s="46" t="e">
        <f t="shared" si="7"/>
        <v>#DIV/0!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</row>
    <row r="14" spans="1:56" s="51" customFormat="1" ht="36.75" customHeight="1">
      <c r="A14" s="48" t="s">
        <v>85</v>
      </c>
      <c r="B14" s="48"/>
      <c r="C14" s="49">
        <f>COUNTA(C7:C13)</f>
        <v>4</v>
      </c>
      <c r="D14" s="49">
        <f>COUNTA(D7:D13)</f>
        <v>3</v>
      </c>
      <c r="E14" s="49">
        <f>COUNTA(E7:E13)</f>
        <v>6</v>
      </c>
      <c r="F14" s="49">
        <f>SUM(F7:F13)</f>
        <v>18270</v>
      </c>
      <c r="G14" s="49">
        <f>COUNTA(G7:G13)</f>
        <v>3</v>
      </c>
      <c r="H14" s="49">
        <f>SUM(H7:H13)</f>
        <v>1911.2400000000002</v>
      </c>
      <c r="I14" s="49">
        <f>SUM(I7:I13)</f>
        <v>1247.19</v>
      </c>
      <c r="J14" s="49">
        <f>SUM(J7:J13)</f>
        <v>0</v>
      </c>
      <c r="K14" s="49">
        <f>COUNTA(K7:K13)</f>
        <v>3</v>
      </c>
      <c r="L14" s="49">
        <f>COUNTA(L7:L13)</f>
        <v>3</v>
      </c>
      <c r="M14" s="49">
        <f>COUNTA(M7:M13)</f>
        <v>3</v>
      </c>
      <c r="N14" s="49">
        <f>COUNTA(N7:N13)</f>
        <v>0</v>
      </c>
      <c r="O14" s="49">
        <f>COUNTA(O7:O13)</f>
        <v>3</v>
      </c>
      <c r="P14" s="49">
        <f>COUNTA(P7:P13)</f>
        <v>0</v>
      </c>
      <c r="Q14" s="50">
        <f>SUM(Q7:Q13)</f>
        <v>0</v>
      </c>
      <c r="R14" s="50">
        <f>SUM(R7:R13)</f>
        <v>0</v>
      </c>
      <c r="S14" s="50">
        <f>SUM(S7:S13)</f>
        <v>0</v>
      </c>
      <c r="T14" s="50">
        <f>SUM(T7:T13)</f>
        <v>0</v>
      </c>
      <c r="U14" s="50">
        <f>SUM(U7:U13)</f>
        <v>0</v>
      </c>
      <c r="V14" s="50">
        <f>SUM(V7:V13)</f>
        <v>0</v>
      </c>
      <c r="W14" s="50">
        <f>SUM(W7:W13)</f>
        <v>0</v>
      </c>
      <c r="X14" s="50">
        <f>SUM(X7:X13)</f>
        <v>0</v>
      </c>
      <c r="Y14" s="50">
        <f>SUM(Y7:Y13)</f>
        <v>0</v>
      </c>
      <c r="Z14" s="50">
        <f>SUM(Z7:Z13)</f>
        <v>0</v>
      </c>
      <c r="AA14" s="49">
        <f>COUNTA(AA7:AA13)</f>
        <v>0</v>
      </c>
      <c r="AB14" s="49"/>
      <c r="AC14" s="50">
        <f>SUM(AC7:AC13)</f>
        <v>0</v>
      </c>
      <c r="AD14" s="50">
        <f>SUM(AD7:AD13)</f>
        <v>0</v>
      </c>
      <c r="AE14" s="50" t="e">
        <f t="shared" si="6"/>
        <v>#DIV/0!</v>
      </c>
      <c r="AF14" s="49">
        <f>COUNTA(AF7:AF13)</f>
        <v>0</v>
      </c>
      <c r="AG14" s="49"/>
      <c r="AH14" s="50">
        <f>SUM(AH7:AH13)</f>
        <v>0</v>
      </c>
      <c r="AI14" s="50">
        <f>SUM(AI7:AI13)</f>
        <v>0</v>
      </c>
      <c r="AJ14" s="50" t="e">
        <f t="shared" si="7"/>
        <v>#DIV/0!</v>
      </c>
      <c r="AK14" s="49">
        <f>COUNTA(AK7:AK13)</f>
        <v>0</v>
      </c>
      <c r="AL14" s="49">
        <f>COUNTA(AL7:AL13)</f>
        <v>0</v>
      </c>
      <c r="AM14" s="49">
        <f>COUNTA(AM7:AM13)</f>
        <v>0</v>
      </c>
      <c r="AN14" s="50">
        <f>SUM(AN7:AN13)</f>
        <v>0</v>
      </c>
      <c r="AO14" s="49">
        <f>COUNTA(AO7:AO13)</f>
        <v>0</v>
      </c>
      <c r="AP14" s="49">
        <f>COUNTA(AP7:AP13)</f>
        <v>0</v>
      </c>
      <c r="AQ14" s="50">
        <f>SUM(AQ7:AQ13)</f>
        <v>0</v>
      </c>
      <c r="AR14" s="49">
        <f>COUNTA(AR7:AR13)</f>
        <v>0</v>
      </c>
      <c r="AS14" s="49">
        <f>COUNTA(AS7:AS13)</f>
        <v>0</v>
      </c>
      <c r="AT14" s="49">
        <f>COUNTA(AT7:AT13)</f>
        <v>0</v>
      </c>
      <c r="AU14" s="49">
        <f>COUNTA(AU7:AU13)</f>
        <v>0</v>
      </c>
      <c r="AV14" s="49">
        <f>COUNTA(AV7:AV13)</f>
        <v>0</v>
      </c>
      <c r="AW14" s="49">
        <f>COUNTA(AW7:AW13)</f>
        <v>0</v>
      </c>
      <c r="AX14" s="49">
        <f>COUNTA(AX7:AX13)</f>
        <v>0</v>
      </c>
      <c r="AY14" s="49">
        <f>COUNTA(AY7:AY13)</f>
        <v>0</v>
      </c>
      <c r="AZ14" s="49">
        <f>COUNTA(AZ7:AZ13)</f>
        <v>0</v>
      </c>
      <c r="BA14" s="49">
        <f>COUNTA(BA7:BA13)</f>
        <v>0</v>
      </c>
      <c r="BB14" s="49">
        <f>COUNTA(BB7:BB13)</f>
        <v>0</v>
      </c>
      <c r="BC14" s="49">
        <f>COUNTA(BC7:BC13)</f>
        <v>0</v>
      </c>
      <c r="BD14" s="49">
        <f>COUNTA(BD7:BD13)</f>
        <v>0</v>
      </c>
    </row>
  </sheetData>
  <sheetProtection selectLockedCells="1" selectUnlockedCells="1"/>
  <mergeCells count="38">
    <mergeCell ref="A1:BA1"/>
    <mergeCell ref="A2:B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W3"/>
    <mergeCell ref="X3:Z3"/>
    <mergeCell ref="AA3:AJ3"/>
    <mergeCell ref="AK3:AN3"/>
    <mergeCell ref="AO3:AS4"/>
    <mergeCell ref="AT3:AV4"/>
    <mergeCell ref="AW3:AY4"/>
    <mergeCell ref="AZ3:BA4"/>
    <mergeCell ref="BB3:BD4"/>
    <mergeCell ref="Q4:Q5"/>
    <mergeCell ref="R4:W4"/>
    <mergeCell ref="X4:X5"/>
    <mergeCell ref="Y4:Z4"/>
    <mergeCell ref="AA4:AE4"/>
    <mergeCell ref="AF4:AJ4"/>
    <mergeCell ref="AK4:AL4"/>
    <mergeCell ref="AM4:AN4"/>
    <mergeCell ref="A7:A13"/>
    <mergeCell ref="B7:B13"/>
    <mergeCell ref="A14:B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tabSelected="1" zoomScale="75" zoomScaleNormal="75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E21" sqref="E21"/>
    </sheetView>
  </sheetViews>
  <sheetFormatPr defaultColWidth="9.140625" defaultRowHeight="15"/>
  <cols>
    <col min="1" max="1" width="8.140625" style="52" customWidth="1"/>
    <col min="2" max="2" width="13.421875" style="53" customWidth="1"/>
    <col min="3" max="3" width="12.28125" style="52" customWidth="1"/>
    <col min="4" max="4" width="22.00390625" style="53" customWidth="1"/>
    <col min="5" max="7" width="25.140625" style="52" customWidth="1"/>
    <col min="8" max="9" width="25.28125" style="53" customWidth="1"/>
    <col min="10" max="10" width="23.7109375" style="53" customWidth="1"/>
    <col min="11" max="11" width="17.57421875" style="53" customWidth="1"/>
    <col min="12" max="12" width="24.28125" style="53" customWidth="1"/>
    <col min="13" max="14" width="22.7109375" style="53" customWidth="1"/>
    <col min="15" max="15" width="17.57421875" style="53" customWidth="1"/>
    <col min="16" max="18" width="17.57421875" style="54" customWidth="1"/>
    <col min="19" max="19" width="18.00390625" style="53" customWidth="1"/>
    <col min="20" max="20" width="32.57421875" style="55" customWidth="1"/>
    <col min="21" max="23" width="17.57421875" style="52" customWidth="1"/>
    <col min="24" max="24" width="22.28125" style="52" customWidth="1"/>
    <col min="25" max="26" width="17.57421875" style="53" customWidth="1"/>
    <col min="27" max="27" width="19.421875" style="52" customWidth="1"/>
    <col min="28" max="28" width="17.57421875" style="53" customWidth="1"/>
    <col min="29" max="29" width="22.57421875" style="53" customWidth="1"/>
    <col min="30" max="30" width="19.7109375" style="53" customWidth="1"/>
    <col min="31" max="31" width="18.421875" style="53" customWidth="1"/>
    <col min="32" max="32" width="15.00390625" style="53" customWidth="1"/>
    <col min="33" max="33" width="16.421875" style="53" customWidth="1"/>
    <col min="34" max="34" width="18.00390625" style="53" customWidth="1"/>
    <col min="35" max="35" width="18.8515625" style="53" customWidth="1"/>
    <col min="36" max="36" width="13.57421875" style="53" customWidth="1"/>
    <col min="37" max="37" width="17.00390625" style="53" customWidth="1"/>
    <col min="38" max="42" width="14.00390625" style="56" customWidth="1"/>
    <col min="43" max="43" width="9.28125" style="56" customWidth="1"/>
    <col min="44" max="44" width="12.421875" style="56" customWidth="1"/>
    <col min="45" max="45" width="9.28125" style="56" customWidth="1"/>
    <col min="46" max="46" width="11.28125" style="56" customWidth="1"/>
    <col min="47" max="48" width="13.00390625" style="56" customWidth="1"/>
    <col min="49" max="50" width="14.00390625" style="56" customWidth="1"/>
    <col min="51" max="16384" width="9.28125" style="56" customWidth="1"/>
  </cols>
  <sheetData>
    <row r="1" spans="1:53" s="57" customFormat="1" ht="31.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71" customFormat="1" ht="72.75" customHeight="1">
      <c r="A2" s="58" t="s">
        <v>1</v>
      </c>
      <c r="B2" s="59" t="s">
        <v>2</v>
      </c>
      <c r="C2" s="59" t="s">
        <v>3</v>
      </c>
      <c r="D2" s="59" t="s">
        <v>4</v>
      </c>
      <c r="E2" s="60" t="s">
        <v>87</v>
      </c>
      <c r="F2" s="60" t="s">
        <v>88</v>
      </c>
      <c r="G2" s="60" t="s">
        <v>89</v>
      </c>
      <c r="H2" s="60" t="s">
        <v>90</v>
      </c>
      <c r="I2" s="60" t="s">
        <v>91</v>
      </c>
      <c r="J2" s="61" t="s">
        <v>8</v>
      </c>
      <c r="K2" s="61" t="s">
        <v>9</v>
      </c>
      <c r="L2" s="61" t="s">
        <v>10</v>
      </c>
      <c r="M2" s="62" t="s">
        <v>11</v>
      </c>
      <c r="N2" s="62" t="s">
        <v>12</v>
      </c>
      <c r="O2" s="62" t="s">
        <v>92</v>
      </c>
      <c r="P2" s="62" t="s">
        <v>93</v>
      </c>
      <c r="Q2" s="62" t="s">
        <v>94</v>
      </c>
      <c r="R2" s="62" t="s">
        <v>16</v>
      </c>
      <c r="S2" s="63" t="s">
        <v>95</v>
      </c>
      <c r="T2" s="63"/>
      <c r="U2" s="63"/>
      <c r="V2" s="63"/>
      <c r="W2" s="63"/>
      <c r="X2" s="63"/>
      <c r="Y2" s="63"/>
      <c r="Z2" s="64" t="s">
        <v>18</v>
      </c>
      <c r="AA2" s="64"/>
      <c r="AB2" s="64"/>
      <c r="AC2" s="65" t="s">
        <v>96</v>
      </c>
      <c r="AD2" s="65"/>
      <c r="AE2" s="65"/>
      <c r="AF2" s="65"/>
      <c r="AG2" s="65"/>
      <c r="AH2" s="65" t="s">
        <v>20</v>
      </c>
      <c r="AI2" s="65"/>
      <c r="AJ2" s="65"/>
      <c r="AK2" s="65"/>
      <c r="AL2" s="66" t="s">
        <v>97</v>
      </c>
      <c r="AM2" s="66"/>
      <c r="AN2" s="66"/>
      <c r="AO2" s="66"/>
      <c r="AP2" s="66"/>
      <c r="AQ2" s="67" t="s">
        <v>98</v>
      </c>
      <c r="AR2" s="67"/>
      <c r="AS2" s="67"/>
      <c r="AT2" s="68" t="s">
        <v>99</v>
      </c>
      <c r="AU2" s="68"/>
      <c r="AV2" s="68"/>
      <c r="AW2" s="69" t="s">
        <v>100</v>
      </c>
      <c r="AX2" s="69"/>
      <c r="AY2" s="70" t="s">
        <v>25</v>
      </c>
      <c r="AZ2" s="70"/>
      <c r="BA2" s="70"/>
    </row>
    <row r="3" spans="1:53" s="76" customFormat="1" ht="30.75" customHeight="1">
      <c r="A3" s="58"/>
      <c r="B3" s="59"/>
      <c r="C3" s="59"/>
      <c r="D3" s="59"/>
      <c r="E3" s="60"/>
      <c r="F3" s="60"/>
      <c r="G3" s="60"/>
      <c r="H3" s="60"/>
      <c r="I3" s="60"/>
      <c r="J3" s="61"/>
      <c r="K3" s="61"/>
      <c r="L3" s="61"/>
      <c r="M3" s="62"/>
      <c r="N3" s="62"/>
      <c r="O3" s="62"/>
      <c r="P3" s="62"/>
      <c r="Q3" s="62"/>
      <c r="R3" s="62"/>
      <c r="S3" s="72" t="s">
        <v>101</v>
      </c>
      <c r="T3" s="73" t="s">
        <v>27</v>
      </c>
      <c r="U3" s="73"/>
      <c r="V3" s="73"/>
      <c r="W3" s="73"/>
      <c r="X3" s="73"/>
      <c r="Y3" s="73"/>
      <c r="Z3" s="74" t="s">
        <v>102</v>
      </c>
      <c r="AA3" s="50" t="s">
        <v>29</v>
      </c>
      <c r="AB3" s="50"/>
      <c r="AC3" s="65"/>
      <c r="AD3" s="65"/>
      <c r="AE3" s="65"/>
      <c r="AF3" s="65"/>
      <c r="AG3" s="65"/>
      <c r="AH3" s="75" t="s">
        <v>32</v>
      </c>
      <c r="AI3" s="75"/>
      <c r="AJ3" s="75" t="s">
        <v>33</v>
      </c>
      <c r="AK3" s="75"/>
      <c r="AL3" s="66"/>
      <c r="AM3" s="66"/>
      <c r="AN3" s="66"/>
      <c r="AO3" s="66"/>
      <c r="AP3" s="66"/>
      <c r="AQ3" s="67"/>
      <c r="AR3" s="67"/>
      <c r="AS3" s="67"/>
      <c r="AT3" s="68"/>
      <c r="AU3" s="68"/>
      <c r="AV3" s="68"/>
      <c r="AW3" s="69"/>
      <c r="AX3" s="69"/>
      <c r="AY3" s="70"/>
      <c r="AZ3" s="70"/>
      <c r="BA3" s="70"/>
    </row>
    <row r="4" spans="1:53" s="85" customFormat="1" ht="105.75" customHeight="1">
      <c r="A4" s="58"/>
      <c r="B4" s="59"/>
      <c r="C4" s="59"/>
      <c r="D4" s="59"/>
      <c r="E4" s="60"/>
      <c r="F4" s="60"/>
      <c r="G4" s="60"/>
      <c r="H4" s="60"/>
      <c r="I4" s="60"/>
      <c r="J4" s="61"/>
      <c r="K4" s="61"/>
      <c r="L4" s="61"/>
      <c r="M4" s="62"/>
      <c r="N4" s="62"/>
      <c r="O4" s="62"/>
      <c r="P4" s="62"/>
      <c r="Q4" s="62"/>
      <c r="R4" s="62"/>
      <c r="S4" s="72"/>
      <c r="T4" s="72" t="s">
        <v>103</v>
      </c>
      <c r="U4" s="72" t="s">
        <v>104</v>
      </c>
      <c r="V4" s="72" t="s">
        <v>105</v>
      </c>
      <c r="W4" s="72" t="s">
        <v>106</v>
      </c>
      <c r="X4" s="72" t="s">
        <v>107</v>
      </c>
      <c r="Y4" s="72" t="s">
        <v>108</v>
      </c>
      <c r="Z4" s="74"/>
      <c r="AA4" s="74" t="s">
        <v>109</v>
      </c>
      <c r="AB4" s="74" t="s">
        <v>107</v>
      </c>
      <c r="AC4" s="77" t="s">
        <v>110</v>
      </c>
      <c r="AD4" s="77" t="s">
        <v>111</v>
      </c>
      <c r="AE4" s="77" t="s">
        <v>112</v>
      </c>
      <c r="AF4" s="77" t="s">
        <v>113</v>
      </c>
      <c r="AG4" s="77" t="s">
        <v>114</v>
      </c>
      <c r="AH4" s="77" t="s">
        <v>115</v>
      </c>
      <c r="AI4" s="77" t="s">
        <v>116</v>
      </c>
      <c r="AJ4" s="77" t="s">
        <v>117</v>
      </c>
      <c r="AK4" s="77" t="s">
        <v>118</v>
      </c>
      <c r="AL4" s="78" t="s">
        <v>119</v>
      </c>
      <c r="AM4" s="78" t="s">
        <v>54</v>
      </c>
      <c r="AN4" s="78" t="s">
        <v>120</v>
      </c>
      <c r="AO4" s="78" t="s">
        <v>121</v>
      </c>
      <c r="AP4" s="78" t="s">
        <v>122</v>
      </c>
      <c r="AQ4" s="79" t="s">
        <v>58</v>
      </c>
      <c r="AR4" s="79" t="s">
        <v>59</v>
      </c>
      <c r="AS4" s="79" t="s">
        <v>60</v>
      </c>
      <c r="AT4" s="80" t="s">
        <v>123</v>
      </c>
      <c r="AU4" s="81" t="s">
        <v>124</v>
      </c>
      <c r="AV4" s="81" t="s">
        <v>125</v>
      </c>
      <c r="AW4" s="82" t="s">
        <v>126</v>
      </c>
      <c r="AX4" s="82" t="s">
        <v>127</v>
      </c>
      <c r="AY4" s="83" t="s">
        <v>66</v>
      </c>
      <c r="AZ4" s="83" t="s">
        <v>67</v>
      </c>
      <c r="BA4" s="84" t="s">
        <v>68</v>
      </c>
    </row>
    <row r="5" spans="1:53" s="87" customFormat="1" ht="30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86">
        <v>18</v>
      </c>
      <c r="S5" s="86">
        <v>19</v>
      </c>
      <c r="T5" s="86">
        <v>20</v>
      </c>
      <c r="U5" s="86">
        <v>21</v>
      </c>
      <c r="V5" s="86">
        <v>22</v>
      </c>
      <c r="W5" s="86">
        <v>23</v>
      </c>
      <c r="X5" s="86">
        <v>24</v>
      </c>
      <c r="Y5" s="86">
        <v>25</v>
      </c>
      <c r="Z5" s="86">
        <v>26</v>
      </c>
      <c r="AA5" s="86">
        <v>27</v>
      </c>
      <c r="AB5" s="86">
        <v>28</v>
      </c>
      <c r="AC5" s="86">
        <v>29</v>
      </c>
      <c r="AD5" s="86">
        <v>30</v>
      </c>
      <c r="AE5" s="86">
        <v>31</v>
      </c>
      <c r="AF5" s="86">
        <v>32</v>
      </c>
      <c r="AG5" s="86">
        <v>33</v>
      </c>
      <c r="AH5" s="86">
        <v>34</v>
      </c>
      <c r="AI5" s="86">
        <v>35</v>
      </c>
      <c r="AJ5" s="86">
        <v>36</v>
      </c>
      <c r="AK5" s="86">
        <v>37</v>
      </c>
      <c r="AL5" s="86">
        <v>38</v>
      </c>
      <c r="AM5" s="86">
        <v>39</v>
      </c>
      <c r="AN5" s="86">
        <v>40</v>
      </c>
      <c r="AO5" s="86">
        <v>41</v>
      </c>
      <c r="AP5" s="86">
        <v>42</v>
      </c>
      <c r="AQ5" s="86">
        <v>43</v>
      </c>
      <c r="AR5" s="86">
        <v>44</v>
      </c>
      <c r="AS5" s="86">
        <v>45</v>
      </c>
      <c r="AT5" s="86">
        <v>46</v>
      </c>
      <c r="AU5" s="86">
        <v>47</v>
      </c>
      <c r="AV5" s="86">
        <v>48</v>
      </c>
      <c r="AW5" s="86">
        <v>49</v>
      </c>
      <c r="AX5" s="86">
        <v>50</v>
      </c>
      <c r="AY5" s="86">
        <v>51</v>
      </c>
      <c r="AZ5" s="86">
        <v>52</v>
      </c>
      <c r="BA5" s="86">
        <v>53</v>
      </c>
    </row>
    <row r="6" spans="1:53" s="91" customFormat="1" ht="76.5" customHeight="1">
      <c r="A6" s="40">
        <v>1</v>
      </c>
      <c r="B6" s="40"/>
      <c r="C6" s="40"/>
      <c r="D6" s="88" t="s">
        <v>128</v>
      </c>
      <c r="E6" s="89" t="s">
        <v>129</v>
      </c>
      <c r="F6" s="40" t="s">
        <v>130</v>
      </c>
      <c r="G6" s="40">
        <v>12800</v>
      </c>
      <c r="H6" s="40" t="s">
        <v>76</v>
      </c>
      <c r="I6" s="40"/>
      <c r="J6" s="40">
        <f>J7+J8+J9+J10+J11+J12+J13</f>
        <v>6895.532999999999</v>
      </c>
      <c r="K6" s="40">
        <f>K7+K8+K9+K10+K11+K12+K13</f>
        <v>5854.346</v>
      </c>
      <c r="L6" s="40">
        <f>L7+L8+L9+L10+L11+L12+L13</f>
        <v>436.6070000000002</v>
      </c>
      <c r="M6" s="40"/>
      <c r="N6" s="40"/>
      <c r="O6" s="40"/>
      <c r="P6" s="40"/>
      <c r="Q6" s="40"/>
      <c r="R6" s="40"/>
      <c r="S6" s="44">
        <f aca="true" t="shared" si="0" ref="S6:S9">T6+U6+V6+W6+X6+Y6</f>
        <v>0</v>
      </c>
      <c r="T6" s="40"/>
      <c r="U6" s="40"/>
      <c r="V6" s="40"/>
      <c r="W6" s="40"/>
      <c r="X6" s="40"/>
      <c r="Y6" s="40"/>
      <c r="Z6" s="45">
        <f aca="true" t="shared" si="1" ref="Z6:Z9">AA6+AB6</f>
        <v>0</v>
      </c>
      <c r="AA6" s="40"/>
      <c r="AB6" s="40"/>
      <c r="AC6" s="40"/>
      <c r="AD6" s="40"/>
      <c r="AE6" s="40"/>
      <c r="AF6" s="40"/>
      <c r="AG6" s="46" t="e">
        <f aca="true" t="shared" si="2" ref="AG6:AG9">AE6/AF6</f>
        <v>#DIV/0!</v>
      </c>
      <c r="AH6" s="40"/>
      <c r="AI6" s="40"/>
      <c r="AJ6" s="40"/>
      <c r="AK6" s="9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ht="63" customHeight="1">
      <c r="A7" s="40"/>
      <c r="B7" s="40"/>
      <c r="C7" s="40"/>
      <c r="D7" s="92"/>
      <c r="E7" s="93" t="s">
        <v>131</v>
      </c>
      <c r="F7" s="40"/>
      <c r="G7" s="40"/>
      <c r="H7" s="40"/>
      <c r="I7" s="40" t="s">
        <v>132</v>
      </c>
      <c r="J7" s="94">
        <v>2734.9</v>
      </c>
      <c r="K7" s="40">
        <v>2721.2</v>
      </c>
      <c r="L7" s="40">
        <f aca="true" t="shared" si="3" ref="L7:L10">J7-K7</f>
        <v>13.700000000000273</v>
      </c>
      <c r="M7" s="95" t="s">
        <v>133</v>
      </c>
      <c r="N7" s="43">
        <v>43284</v>
      </c>
      <c r="O7" s="40"/>
      <c r="P7" s="40"/>
      <c r="Q7" s="43">
        <v>43322</v>
      </c>
      <c r="R7" s="40"/>
      <c r="S7" s="44">
        <f t="shared" si="0"/>
        <v>0</v>
      </c>
      <c r="T7" s="40"/>
      <c r="U7" s="40"/>
      <c r="V7" s="40"/>
      <c r="W7" s="40"/>
      <c r="X7" s="40"/>
      <c r="Y7" s="40"/>
      <c r="Z7" s="45">
        <f t="shared" si="1"/>
        <v>0</v>
      </c>
      <c r="AA7" s="40"/>
      <c r="AB7" s="40"/>
      <c r="AC7" s="40"/>
      <c r="AD7" s="40"/>
      <c r="AE7" s="40"/>
      <c r="AF7" s="40"/>
      <c r="AG7" s="46" t="e">
        <f t="shared" si="2"/>
        <v>#DIV/0!</v>
      </c>
      <c r="AH7" s="40"/>
      <c r="AI7" s="40"/>
      <c r="AJ7" s="40"/>
      <c r="AK7" s="9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47.25" customHeight="1">
      <c r="A8" s="40"/>
      <c r="B8" s="40"/>
      <c r="C8" s="40"/>
      <c r="D8" s="92"/>
      <c r="E8" s="93" t="s">
        <v>82</v>
      </c>
      <c r="F8" s="40"/>
      <c r="G8" s="40"/>
      <c r="H8" s="40"/>
      <c r="I8" s="40" t="s">
        <v>132</v>
      </c>
      <c r="J8" s="94">
        <v>949.518</v>
      </c>
      <c r="K8" s="40">
        <v>746.1</v>
      </c>
      <c r="L8" s="40">
        <f t="shared" si="3"/>
        <v>203.418</v>
      </c>
      <c r="M8" s="95" t="s">
        <v>134</v>
      </c>
      <c r="N8" s="43">
        <v>43271</v>
      </c>
      <c r="O8" s="40"/>
      <c r="P8" s="40"/>
      <c r="Q8" s="43">
        <v>43322</v>
      </c>
      <c r="R8" s="40"/>
      <c r="S8" s="44">
        <f t="shared" si="0"/>
        <v>0</v>
      </c>
      <c r="T8" s="40"/>
      <c r="U8" s="40"/>
      <c r="V8" s="40"/>
      <c r="W8" s="40"/>
      <c r="X8" s="40"/>
      <c r="Y8" s="40"/>
      <c r="Z8" s="45">
        <f t="shared" si="1"/>
        <v>0</v>
      </c>
      <c r="AA8" s="40"/>
      <c r="AB8" s="40"/>
      <c r="AC8" s="40"/>
      <c r="AD8" s="40"/>
      <c r="AE8" s="40"/>
      <c r="AF8" s="40"/>
      <c r="AG8" s="46" t="e">
        <f t="shared" si="2"/>
        <v>#DIV/0!</v>
      </c>
      <c r="AH8" s="40"/>
      <c r="AI8" s="40"/>
      <c r="AJ8" s="40"/>
      <c r="AK8" s="9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ht="46.5" customHeight="1">
      <c r="A9" s="40"/>
      <c r="B9" s="40"/>
      <c r="C9" s="40"/>
      <c r="D9" s="92"/>
      <c r="E9" s="93" t="s">
        <v>135</v>
      </c>
      <c r="F9" s="40"/>
      <c r="G9" s="40"/>
      <c r="H9" s="40"/>
      <c r="I9" s="40" t="s">
        <v>132</v>
      </c>
      <c r="J9" s="94">
        <v>1836.965</v>
      </c>
      <c r="K9" s="40">
        <v>1781.856</v>
      </c>
      <c r="L9" s="40">
        <f t="shared" si="3"/>
        <v>55.108999999999924</v>
      </c>
      <c r="M9" s="40" t="s">
        <v>136</v>
      </c>
      <c r="N9" s="43">
        <v>43287</v>
      </c>
      <c r="O9" s="40"/>
      <c r="P9" s="40"/>
      <c r="Q9" s="43">
        <v>43327</v>
      </c>
      <c r="R9" s="40"/>
      <c r="S9" s="44">
        <f t="shared" si="0"/>
        <v>0</v>
      </c>
      <c r="T9" s="40"/>
      <c r="U9" s="40"/>
      <c r="V9" s="40"/>
      <c r="W9" s="40"/>
      <c r="X9" s="40"/>
      <c r="Y9" s="40"/>
      <c r="Z9" s="45">
        <f t="shared" si="1"/>
        <v>0</v>
      </c>
      <c r="AA9" s="40"/>
      <c r="AB9" s="40"/>
      <c r="AC9" s="40"/>
      <c r="AD9" s="40"/>
      <c r="AE9" s="40"/>
      <c r="AF9" s="40"/>
      <c r="AG9" s="46" t="e">
        <f t="shared" si="2"/>
        <v>#DIV/0!</v>
      </c>
      <c r="AH9" s="40"/>
      <c r="AI9" s="40"/>
      <c r="AJ9" s="40"/>
      <c r="AK9" s="9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ht="46.5" customHeight="1">
      <c r="A10" s="40"/>
      <c r="B10" s="40"/>
      <c r="C10" s="40"/>
      <c r="D10" s="92"/>
      <c r="E10" s="93" t="s">
        <v>137</v>
      </c>
      <c r="F10" s="40"/>
      <c r="G10" s="40"/>
      <c r="H10" s="40"/>
      <c r="I10" s="40" t="s">
        <v>132</v>
      </c>
      <c r="J10" s="94">
        <v>505.57</v>
      </c>
      <c r="K10" s="40">
        <v>352.19</v>
      </c>
      <c r="L10" s="40">
        <f t="shared" si="3"/>
        <v>153.38</v>
      </c>
      <c r="M10" s="40" t="s">
        <v>138</v>
      </c>
      <c r="N10" s="43">
        <v>43287</v>
      </c>
      <c r="O10" s="40"/>
      <c r="P10" s="40"/>
      <c r="Q10" s="43">
        <v>43319</v>
      </c>
      <c r="R10" s="40"/>
      <c r="S10" s="44"/>
      <c r="T10" s="40"/>
      <c r="U10" s="40"/>
      <c r="V10" s="40"/>
      <c r="W10" s="40"/>
      <c r="X10" s="40"/>
      <c r="Y10" s="40"/>
      <c r="Z10" s="45"/>
      <c r="AA10" s="40"/>
      <c r="AB10" s="40"/>
      <c r="AC10" s="40"/>
      <c r="AD10" s="40"/>
      <c r="AE10" s="40"/>
      <c r="AF10" s="40"/>
      <c r="AG10" s="46"/>
      <c r="AH10" s="40"/>
      <c r="AI10" s="40"/>
      <c r="AJ10" s="40"/>
      <c r="AK10" s="9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ht="46.5" customHeight="1">
      <c r="A11" s="40"/>
      <c r="B11" s="40"/>
      <c r="C11" s="40"/>
      <c r="D11" s="92"/>
      <c r="E11" s="93" t="s">
        <v>139</v>
      </c>
      <c r="F11" s="40"/>
      <c r="G11" s="40"/>
      <c r="H11" s="40"/>
      <c r="I11" s="40" t="s">
        <v>132</v>
      </c>
      <c r="J11" s="94">
        <v>604.58</v>
      </c>
      <c r="K11" s="40"/>
      <c r="L11" s="40"/>
      <c r="M11" s="40"/>
      <c r="N11" s="40"/>
      <c r="O11" s="40"/>
      <c r="P11" s="40"/>
      <c r="Q11" s="40"/>
      <c r="R11" s="40"/>
      <c r="S11" s="44"/>
      <c r="T11" s="40"/>
      <c r="U11" s="40"/>
      <c r="V11" s="40"/>
      <c r="W11" s="40"/>
      <c r="X11" s="40"/>
      <c r="Y11" s="40"/>
      <c r="Z11" s="45"/>
      <c r="AA11" s="40"/>
      <c r="AB11" s="40"/>
      <c r="AC11" s="40"/>
      <c r="AD11" s="40"/>
      <c r="AE11" s="40"/>
      <c r="AF11" s="40"/>
      <c r="AG11" s="46"/>
      <c r="AH11" s="40"/>
      <c r="AI11" s="40"/>
      <c r="AJ11" s="40"/>
      <c r="AK11" s="9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ht="46.5" customHeight="1">
      <c r="A12" s="40"/>
      <c r="B12" s="40"/>
      <c r="C12" s="40"/>
      <c r="D12" s="92"/>
      <c r="E12" s="93" t="s">
        <v>140</v>
      </c>
      <c r="F12" s="40"/>
      <c r="G12" s="40"/>
      <c r="H12" s="40"/>
      <c r="I12" s="40" t="s">
        <v>132</v>
      </c>
      <c r="J12" s="94">
        <v>264</v>
      </c>
      <c r="K12" s="40">
        <v>253</v>
      </c>
      <c r="L12" s="40">
        <f>J12-K12</f>
        <v>11</v>
      </c>
      <c r="M12" s="95" t="s">
        <v>141</v>
      </c>
      <c r="N12" s="43">
        <v>43277</v>
      </c>
      <c r="O12" s="40"/>
      <c r="P12" s="40"/>
      <c r="Q12" s="43">
        <v>43308</v>
      </c>
      <c r="R12" s="40"/>
      <c r="S12" s="44"/>
      <c r="T12" s="40"/>
      <c r="U12" s="40"/>
      <c r="V12" s="40"/>
      <c r="W12" s="40"/>
      <c r="X12" s="40"/>
      <c r="Y12" s="40"/>
      <c r="Z12" s="45"/>
      <c r="AA12" s="40"/>
      <c r="AB12" s="40"/>
      <c r="AC12" s="40"/>
      <c r="AD12" s="40"/>
      <c r="AE12" s="40"/>
      <c r="AF12" s="40"/>
      <c r="AG12" s="46"/>
      <c r="AH12" s="40"/>
      <c r="AI12" s="40"/>
      <c r="AJ12" s="40"/>
      <c r="AK12" s="9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ht="46.5" customHeight="1">
      <c r="A13" s="40"/>
      <c r="B13" s="40"/>
      <c r="C13" s="40"/>
      <c r="D13" s="92"/>
      <c r="E13" s="93" t="s">
        <v>142</v>
      </c>
      <c r="F13" s="40"/>
      <c r="G13" s="40"/>
      <c r="H13" s="40"/>
      <c r="I13" s="40" t="s">
        <v>132</v>
      </c>
      <c r="J13" s="94"/>
      <c r="K13" s="40"/>
      <c r="L13" s="40"/>
      <c r="M13" s="40"/>
      <c r="N13" s="40"/>
      <c r="O13" s="40"/>
      <c r="P13" s="40"/>
      <c r="Q13" s="40"/>
      <c r="R13" s="40"/>
      <c r="S13" s="44"/>
      <c r="T13" s="40"/>
      <c r="U13" s="40"/>
      <c r="V13" s="40"/>
      <c r="W13" s="40"/>
      <c r="X13" s="40"/>
      <c r="Y13" s="40"/>
      <c r="Z13" s="45"/>
      <c r="AA13" s="40"/>
      <c r="AB13" s="40"/>
      <c r="AC13" s="40"/>
      <c r="AD13" s="40"/>
      <c r="AE13" s="40"/>
      <c r="AF13" s="40"/>
      <c r="AG13" s="46"/>
      <c r="AH13" s="40"/>
      <c r="AI13" s="40"/>
      <c r="AJ13" s="40"/>
      <c r="AK13" s="9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91" customFormat="1" ht="46.5" customHeight="1">
      <c r="A14" s="40">
        <v>2</v>
      </c>
      <c r="B14" s="40"/>
      <c r="C14" s="40"/>
      <c r="D14" s="88" t="s">
        <v>128</v>
      </c>
      <c r="E14" s="96" t="s">
        <v>143</v>
      </c>
      <c r="F14" s="40" t="s">
        <v>144</v>
      </c>
      <c r="G14" s="40">
        <v>3900</v>
      </c>
      <c r="H14" s="40" t="s">
        <v>145</v>
      </c>
      <c r="I14" s="40" t="s">
        <v>132</v>
      </c>
      <c r="J14" s="97">
        <f>J15+J16</f>
        <v>2523.73</v>
      </c>
      <c r="K14" s="40"/>
      <c r="L14" s="40"/>
      <c r="M14" s="40"/>
      <c r="N14" s="40"/>
      <c r="O14" s="40"/>
      <c r="P14" s="40"/>
      <c r="Q14" s="40"/>
      <c r="R14" s="40"/>
      <c r="S14" s="44"/>
      <c r="T14" s="40"/>
      <c r="U14" s="40"/>
      <c r="V14" s="40"/>
      <c r="W14" s="40"/>
      <c r="X14" s="40"/>
      <c r="Y14" s="40"/>
      <c r="Z14" s="45"/>
      <c r="AA14" s="40"/>
      <c r="AB14" s="40"/>
      <c r="AC14" s="40"/>
      <c r="AD14" s="40"/>
      <c r="AE14" s="40"/>
      <c r="AF14" s="40"/>
      <c r="AG14" s="46"/>
      <c r="AH14" s="40"/>
      <c r="AI14" s="40"/>
      <c r="AJ14" s="40"/>
      <c r="AK14" s="9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ht="46.5" customHeight="1">
      <c r="A15" s="40"/>
      <c r="B15" s="40"/>
      <c r="C15" s="40"/>
      <c r="D15" s="92"/>
      <c r="E15" s="93" t="s">
        <v>146</v>
      </c>
      <c r="F15" s="40"/>
      <c r="G15" s="40"/>
      <c r="H15" s="40"/>
      <c r="I15" s="40" t="s">
        <v>132</v>
      </c>
      <c r="J15" s="94">
        <v>653.56</v>
      </c>
      <c r="K15" s="40">
        <v>653.56</v>
      </c>
      <c r="L15" s="40">
        <f>J15-K15</f>
        <v>0</v>
      </c>
      <c r="M15" s="40" t="s">
        <v>147</v>
      </c>
      <c r="N15" s="43">
        <v>43287</v>
      </c>
      <c r="O15" s="40"/>
      <c r="P15" s="40"/>
      <c r="Q15" s="43">
        <v>43322</v>
      </c>
      <c r="R15" s="40"/>
      <c r="S15" s="44"/>
      <c r="T15" s="40"/>
      <c r="U15" s="40"/>
      <c r="V15" s="40"/>
      <c r="W15" s="40"/>
      <c r="X15" s="40"/>
      <c r="Y15" s="40"/>
      <c r="Z15" s="45"/>
      <c r="AA15" s="40"/>
      <c r="AB15" s="40"/>
      <c r="AC15" s="40"/>
      <c r="AD15" s="40"/>
      <c r="AE15" s="40"/>
      <c r="AF15" s="40"/>
      <c r="AG15" s="46"/>
      <c r="AH15" s="40"/>
      <c r="AI15" s="40"/>
      <c r="AJ15" s="40"/>
      <c r="AK15" s="9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ht="46.5" customHeight="1">
      <c r="A16" s="40"/>
      <c r="B16" s="40"/>
      <c r="C16" s="40"/>
      <c r="D16" s="92"/>
      <c r="E16" s="93" t="s">
        <v>148</v>
      </c>
      <c r="F16" s="40"/>
      <c r="G16" s="40"/>
      <c r="H16" s="40"/>
      <c r="I16" s="40"/>
      <c r="J16" s="94">
        <v>1870.17</v>
      </c>
      <c r="K16" s="40"/>
      <c r="L16" s="40"/>
      <c r="M16" s="40"/>
      <c r="N16" s="40"/>
      <c r="O16" s="40"/>
      <c r="P16" s="40"/>
      <c r="Q16" s="40"/>
      <c r="R16" s="40"/>
      <c r="S16" s="44"/>
      <c r="T16" s="40"/>
      <c r="U16" s="40"/>
      <c r="V16" s="40"/>
      <c r="W16" s="40"/>
      <c r="X16" s="40"/>
      <c r="Y16" s="40"/>
      <c r="Z16" s="45"/>
      <c r="AA16" s="40"/>
      <c r="AB16" s="40"/>
      <c r="AC16" s="40"/>
      <c r="AD16" s="40"/>
      <c r="AE16" s="40"/>
      <c r="AF16" s="40"/>
      <c r="AG16" s="46"/>
      <c r="AH16" s="40"/>
      <c r="AI16" s="40"/>
      <c r="AJ16" s="40"/>
      <c r="AK16" s="9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91" customFormat="1" ht="46.5" customHeight="1">
      <c r="A17" s="40">
        <v>3</v>
      </c>
      <c r="B17" s="40"/>
      <c r="C17" s="40"/>
      <c r="D17" s="88" t="s">
        <v>128</v>
      </c>
      <c r="E17" s="88" t="s">
        <v>149</v>
      </c>
      <c r="F17" s="40" t="s">
        <v>150</v>
      </c>
      <c r="G17" s="40">
        <v>23100</v>
      </c>
      <c r="H17" s="40" t="s">
        <v>76</v>
      </c>
      <c r="I17" s="40" t="s">
        <v>132</v>
      </c>
      <c r="J17" s="97">
        <f>J18+J19</f>
        <v>6009.528</v>
      </c>
      <c r="K17" s="97">
        <f>K18+K19</f>
        <v>2250.65</v>
      </c>
      <c r="L17" s="97">
        <f>L18+L19</f>
        <v>45.935999999999694</v>
      </c>
      <c r="M17" s="40"/>
      <c r="N17" s="40"/>
      <c r="O17" s="40"/>
      <c r="P17" s="40"/>
      <c r="Q17" s="40"/>
      <c r="R17" s="40"/>
      <c r="S17" s="44"/>
      <c r="T17" s="40"/>
      <c r="U17" s="40"/>
      <c r="V17" s="40"/>
      <c r="W17" s="40"/>
      <c r="X17" s="40"/>
      <c r="Y17" s="40"/>
      <c r="Z17" s="45"/>
      <c r="AA17" s="40"/>
      <c r="AB17" s="40"/>
      <c r="AC17" s="40"/>
      <c r="AD17" s="40"/>
      <c r="AE17" s="40"/>
      <c r="AF17" s="40"/>
      <c r="AG17" s="46"/>
      <c r="AH17" s="40"/>
      <c r="AI17" s="40"/>
      <c r="AJ17" s="40"/>
      <c r="AK17" s="9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ht="46.5" customHeight="1">
      <c r="A18" s="40"/>
      <c r="B18" s="40"/>
      <c r="C18" s="40"/>
      <c r="D18" s="92"/>
      <c r="E18" s="98" t="s">
        <v>151</v>
      </c>
      <c r="F18" s="40"/>
      <c r="G18" s="40"/>
      <c r="H18" s="40"/>
      <c r="I18" s="40" t="s">
        <v>132</v>
      </c>
      <c r="J18" s="94">
        <v>2296.586</v>
      </c>
      <c r="K18" s="40">
        <v>2250.65</v>
      </c>
      <c r="L18" s="40">
        <f>J18-K18</f>
        <v>45.935999999999694</v>
      </c>
      <c r="M18" s="40" t="s">
        <v>72</v>
      </c>
      <c r="N18" s="43">
        <v>43271</v>
      </c>
      <c r="O18" s="40"/>
      <c r="P18" s="43">
        <v>43278</v>
      </c>
      <c r="Q18" s="43">
        <v>43296</v>
      </c>
      <c r="R18" s="40"/>
      <c r="S18" s="44"/>
      <c r="T18" s="40"/>
      <c r="U18" s="40"/>
      <c r="V18" s="40"/>
      <c r="W18" s="40"/>
      <c r="X18" s="40"/>
      <c r="Y18" s="40"/>
      <c r="Z18" s="45"/>
      <c r="AA18" s="40"/>
      <c r="AB18" s="40"/>
      <c r="AC18" s="40"/>
      <c r="AD18" s="40"/>
      <c r="AE18" s="40"/>
      <c r="AF18" s="40"/>
      <c r="AG18" s="46"/>
      <c r="AH18" s="40"/>
      <c r="AI18" s="40"/>
      <c r="AJ18" s="40"/>
      <c r="AK18" s="9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46.5" customHeight="1">
      <c r="A19" s="40"/>
      <c r="B19" s="40"/>
      <c r="C19" s="40"/>
      <c r="D19" s="92"/>
      <c r="E19" s="98" t="s">
        <v>152</v>
      </c>
      <c r="F19" s="40"/>
      <c r="G19" s="40"/>
      <c r="H19" s="40"/>
      <c r="I19" s="40" t="s">
        <v>132</v>
      </c>
      <c r="J19" s="94">
        <v>3712.942</v>
      </c>
      <c r="K19" s="40"/>
      <c r="L19" s="40"/>
      <c r="M19" s="40"/>
      <c r="N19" s="40"/>
      <c r="O19" s="40"/>
      <c r="P19" s="40"/>
      <c r="Q19" s="40"/>
      <c r="R19" s="40"/>
      <c r="S19" s="44"/>
      <c r="T19" s="40"/>
      <c r="U19" s="40"/>
      <c r="V19" s="40"/>
      <c r="W19" s="40"/>
      <c r="X19" s="40"/>
      <c r="Y19" s="40"/>
      <c r="Z19" s="45"/>
      <c r="AA19" s="40"/>
      <c r="AB19" s="40"/>
      <c r="AC19" s="40"/>
      <c r="AD19" s="40"/>
      <c r="AE19" s="40"/>
      <c r="AF19" s="40"/>
      <c r="AG19" s="46"/>
      <c r="AH19" s="40"/>
      <c r="AI19" s="40"/>
      <c r="AJ19" s="40"/>
      <c r="AK19" s="9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ht="46.5" customHeight="1">
      <c r="A20" s="40"/>
      <c r="B20" s="40"/>
      <c r="C20" s="40"/>
      <c r="D20" s="92"/>
      <c r="E20" s="98"/>
      <c r="F20" s="40"/>
      <c r="G20" s="40"/>
      <c r="H20" s="40"/>
      <c r="I20" s="40" t="s">
        <v>132</v>
      </c>
      <c r="J20" s="40"/>
      <c r="K20" s="40"/>
      <c r="L20" s="40"/>
      <c r="M20" s="40"/>
      <c r="N20" s="40"/>
      <c r="O20" s="40"/>
      <c r="P20" s="40"/>
      <c r="Q20" s="40"/>
      <c r="R20" s="40"/>
      <c r="S20" s="44"/>
      <c r="T20" s="40"/>
      <c r="U20" s="40"/>
      <c r="V20" s="40"/>
      <c r="W20" s="40"/>
      <c r="X20" s="40"/>
      <c r="Y20" s="40"/>
      <c r="Z20" s="45"/>
      <c r="AA20" s="40"/>
      <c r="AB20" s="40"/>
      <c r="AC20" s="40"/>
      <c r="AD20" s="40"/>
      <c r="AE20" s="40"/>
      <c r="AF20" s="40"/>
      <c r="AG20" s="46"/>
      <c r="AH20" s="40"/>
      <c r="AI20" s="40"/>
      <c r="AJ20" s="40"/>
      <c r="AK20" s="9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91" customFormat="1" ht="57" customHeight="1">
      <c r="A21" s="40">
        <v>4</v>
      </c>
      <c r="B21" s="40"/>
      <c r="C21" s="40"/>
      <c r="D21" s="88" t="s">
        <v>83</v>
      </c>
      <c r="E21" s="99" t="s">
        <v>153</v>
      </c>
      <c r="F21" s="40" t="s">
        <v>150</v>
      </c>
      <c r="G21" s="40">
        <v>2500</v>
      </c>
      <c r="H21" s="40" t="s">
        <v>76</v>
      </c>
      <c r="I21" s="40" t="s">
        <v>132</v>
      </c>
      <c r="J21" s="40">
        <v>2000</v>
      </c>
      <c r="K21" s="40"/>
      <c r="L21" s="40"/>
      <c r="M21" s="40"/>
      <c r="N21" s="40"/>
      <c r="O21" s="40"/>
      <c r="P21" s="40"/>
      <c r="Q21" s="40"/>
      <c r="R21" s="40"/>
      <c r="S21" s="44"/>
      <c r="T21" s="40"/>
      <c r="U21" s="40"/>
      <c r="V21" s="40"/>
      <c r="W21" s="40"/>
      <c r="X21" s="40"/>
      <c r="Y21" s="40"/>
      <c r="Z21" s="45"/>
      <c r="AA21" s="40"/>
      <c r="AB21" s="40"/>
      <c r="AC21" s="40"/>
      <c r="AD21" s="40"/>
      <c r="AE21" s="40"/>
      <c r="AF21" s="40"/>
      <c r="AG21" s="46"/>
      <c r="AH21" s="40"/>
      <c r="AI21" s="40"/>
      <c r="AJ21" s="40"/>
      <c r="AK21" s="9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91" customFormat="1" ht="46.5" customHeight="1">
      <c r="A22" s="40">
        <v>5</v>
      </c>
      <c r="B22" s="40"/>
      <c r="C22" s="40"/>
      <c r="D22" s="88" t="s">
        <v>154</v>
      </c>
      <c r="E22" s="88" t="s">
        <v>155</v>
      </c>
      <c r="F22" s="40" t="s">
        <v>130</v>
      </c>
      <c r="G22" s="40">
        <v>920</v>
      </c>
      <c r="H22" s="40" t="s">
        <v>76</v>
      </c>
      <c r="I22" s="40" t="s">
        <v>132</v>
      </c>
      <c r="J22" s="40">
        <f>J23+J24+J25+J26+J27</f>
        <v>1926.1779999999999</v>
      </c>
      <c r="K22" s="40">
        <f>K23+K24+K25+K26+K27</f>
        <v>1404.848</v>
      </c>
      <c r="L22" s="40">
        <f>L23+L24+L25+L26+L27</f>
        <v>521.3299999999999</v>
      </c>
      <c r="M22" s="40" t="s">
        <v>156</v>
      </c>
      <c r="N22" s="43">
        <v>43271</v>
      </c>
      <c r="O22" s="43"/>
      <c r="P22" s="43">
        <v>43271</v>
      </c>
      <c r="Q22" s="43">
        <v>43332</v>
      </c>
      <c r="R22" s="40"/>
      <c r="S22" s="44"/>
      <c r="T22" s="40"/>
      <c r="U22" s="40"/>
      <c r="V22" s="40"/>
      <c r="W22" s="40"/>
      <c r="X22" s="40"/>
      <c r="Y22" s="40"/>
      <c r="Z22" s="45"/>
      <c r="AA22" s="40"/>
      <c r="AB22" s="40"/>
      <c r="AC22" s="40"/>
      <c r="AD22" s="40"/>
      <c r="AE22" s="40"/>
      <c r="AF22" s="40"/>
      <c r="AG22" s="46"/>
      <c r="AH22" s="40"/>
      <c r="AI22" s="40"/>
      <c r="AJ22" s="40"/>
      <c r="AK22" s="9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46.5" customHeight="1">
      <c r="A23" s="40"/>
      <c r="B23" s="40"/>
      <c r="C23" s="40"/>
      <c r="D23" s="40"/>
      <c r="E23" s="100" t="s">
        <v>157</v>
      </c>
      <c r="F23" s="40"/>
      <c r="G23" s="40"/>
      <c r="H23" s="40"/>
      <c r="I23" s="40"/>
      <c r="J23" s="40">
        <v>98.496</v>
      </c>
      <c r="K23" s="40">
        <v>98.496</v>
      </c>
      <c r="L23" s="40">
        <v>0</v>
      </c>
      <c r="M23" s="40" t="s">
        <v>158</v>
      </c>
      <c r="N23" s="43">
        <v>43196</v>
      </c>
      <c r="O23" s="40"/>
      <c r="P23" s="40"/>
      <c r="Q23" s="43">
        <v>43243</v>
      </c>
      <c r="R23" s="40"/>
      <c r="S23" s="44"/>
      <c r="T23" s="40"/>
      <c r="U23" s="40"/>
      <c r="V23" s="40"/>
      <c r="W23" s="40"/>
      <c r="X23" s="40"/>
      <c r="Y23" s="40"/>
      <c r="Z23" s="45"/>
      <c r="AA23" s="40"/>
      <c r="AB23" s="40"/>
      <c r="AC23" s="40"/>
      <c r="AD23" s="40"/>
      <c r="AE23" s="40"/>
      <c r="AF23" s="40"/>
      <c r="AG23" s="46"/>
      <c r="AH23" s="40"/>
      <c r="AI23" s="40"/>
      <c r="AJ23" s="40"/>
      <c r="AK23" s="9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ht="46.5" customHeight="1">
      <c r="A24" s="40"/>
      <c r="B24" s="40"/>
      <c r="C24" s="40"/>
      <c r="D24" s="40"/>
      <c r="E24" s="100" t="s">
        <v>159</v>
      </c>
      <c r="F24" s="40"/>
      <c r="G24" s="40"/>
      <c r="H24" s="40"/>
      <c r="I24" s="40"/>
      <c r="J24" s="40">
        <v>56.842</v>
      </c>
      <c r="K24" s="40">
        <v>56.842</v>
      </c>
      <c r="L24" s="40">
        <v>0</v>
      </c>
      <c r="M24" s="40" t="s">
        <v>158</v>
      </c>
      <c r="N24" s="43">
        <v>43214</v>
      </c>
      <c r="O24" s="40"/>
      <c r="P24" s="40"/>
      <c r="Q24" s="43">
        <v>43243</v>
      </c>
      <c r="R24" s="40"/>
      <c r="S24" s="44"/>
      <c r="T24" s="40"/>
      <c r="U24" s="40"/>
      <c r="V24" s="40"/>
      <c r="W24" s="40"/>
      <c r="X24" s="40"/>
      <c r="Y24" s="40"/>
      <c r="Z24" s="45"/>
      <c r="AA24" s="40"/>
      <c r="AB24" s="40"/>
      <c r="AC24" s="40"/>
      <c r="AD24" s="40"/>
      <c r="AE24" s="40"/>
      <c r="AF24" s="40"/>
      <c r="AG24" s="46"/>
      <c r="AH24" s="40"/>
      <c r="AI24" s="40"/>
      <c r="AJ24" s="40"/>
      <c r="AK24" s="9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ht="46.5" customHeight="1">
      <c r="A25" s="40"/>
      <c r="B25" s="40"/>
      <c r="C25" s="40"/>
      <c r="D25" s="40"/>
      <c r="E25" s="100" t="s">
        <v>160</v>
      </c>
      <c r="F25" s="40"/>
      <c r="G25" s="40"/>
      <c r="H25" s="40"/>
      <c r="I25" s="40"/>
      <c r="J25" s="40">
        <v>1581.03</v>
      </c>
      <c r="K25" s="40">
        <v>1059.7</v>
      </c>
      <c r="L25" s="40">
        <f aca="true" t="shared" si="4" ref="L25:L27">J25-K25</f>
        <v>521.3299999999999</v>
      </c>
      <c r="M25" s="40" t="s">
        <v>156</v>
      </c>
      <c r="N25" s="43">
        <v>43271</v>
      </c>
      <c r="O25" s="40"/>
      <c r="P25" s="40"/>
      <c r="Q25" s="43">
        <v>43332</v>
      </c>
      <c r="R25" s="40"/>
      <c r="S25" s="44"/>
      <c r="T25" s="40"/>
      <c r="U25" s="40"/>
      <c r="V25" s="40"/>
      <c r="W25" s="40"/>
      <c r="X25" s="40"/>
      <c r="Y25" s="40"/>
      <c r="Z25" s="45"/>
      <c r="AA25" s="40"/>
      <c r="AB25" s="40"/>
      <c r="AC25" s="40"/>
      <c r="AD25" s="40"/>
      <c r="AE25" s="40"/>
      <c r="AF25" s="40"/>
      <c r="AG25" s="46"/>
      <c r="AH25" s="40"/>
      <c r="AI25" s="40"/>
      <c r="AJ25" s="40"/>
      <c r="AK25" s="9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ht="46.5" customHeight="1">
      <c r="A26" s="40"/>
      <c r="B26" s="40"/>
      <c r="C26" s="40"/>
      <c r="D26" s="40"/>
      <c r="E26" s="100" t="s">
        <v>161</v>
      </c>
      <c r="F26" s="40"/>
      <c r="G26" s="40"/>
      <c r="H26" s="40"/>
      <c r="I26" s="40"/>
      <c r="J26" s="40">
        <v>90.81</v>
      </c>
      <c r="K26" s="40">
        <v>90.81</v>
      </c>
      <c r="L26" s="40">
        <f t="shared" si="4"/>
        <v>0</v>
      </c>
      <c r="M26" s="40" t="s">
        <v>162</v>
      </c>
      <c r="N26" s="43">
        <v>43273</v>
      </c>
      <c r="O26" s="40"/>
      <c r="P26" s="40"/>
      <c r="Q26" s="40"/>
      <c r="R26" s="40"/>
      <c r="S26" s="44"/>
      <c r="T26" s="40"/>
      <c r="U26" s="40"/>
      <c r="V26" s="40"/>
      <c r="W26" s="40"/>
      <c r="X26" s="40"/>
      <c r="Y26" s="40"/>
      <c r="Z26" s="45"/>
      <c r="AA26" s="40"/>
      <c r="AB26" s="40"/>
      <c r="AC26" s="40"/>
      <c r="AD26" s="40"/>
      <c r="AE26" s="40"/>
      <c r="AF26" s="40"/>
      <c r="AG26" s="46"/>
      <c r="AH26" s="40"/>
      <c r="AI26" s="40"/>
      <c r="AJ26" s="40"/>
      <c r="AK26" s="9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ht="46.5" customHeight="1">
      <c r="A27" s="40"/>
      <c r="B27" s="40"/>
      <c r="C27" s="40"/>
      <c r="D27" s="40"/>
      <c r="E27" s="100" t="s">
        <v>163</v>
      </c>
      <c r="F27" s="40"/>
      <c r="G27" s="40"/>
      <c r="H27" s="40"/>
      <c r="I27" s="40"/>
      <c r="J27" s="40">
        <v>99</v>
      </c>
      <c r="K27" s="40">
        <v>99</v>
      </c>
      <c r="L27" s="40">
        <f t="shared" si="4"/>
        <v>0</v>
      </c>
      <c r="M27" s="40" t="s">
        <v>164</v>
      </c>
      <c r="N27" s="43">
        <v>43273</v>
      </c>
      <c r="O27" s="40"/>
      <c r="P27" s="40"/>
      <c r="Q27" s="40"/>
      <c r="R27" s="40"/>
      <c r="S27" s="44"/>
      <c r="T27" s="40"/>
      <c r="U27" s="40"/>
      <c r="V27" s="40"/>
      <c r="W27" s="40"/>
      <c r="X27" s="40"/>
      <c r="Y27" s="40"/>
      <c r="Z27" s="45"/>
      <c r="AA27" s="40"/>
      <c r="AB27" s="40"/>
      <c r="AC27" s="40"/>
      <c r="AD27" s="40"/>
      <c r="AE27" s="40"/>
      <c r="AF27" s="40"/>
      <c r="AG27" s="46"/>
      <c r="AH27" s="40"/>
      <c r="AI27" s="40"/>
      <c r="AJ27" s="40"/>
      <c r="AK27" s="9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ht="46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4"/>
      <c r="T28" s="40"/>
      <c r="U28" s="40"/>
      <c r="V28" s="40"/>
      <c r="W28" s="40"/>
      <c r="X28" s="40"/>
      <c r="Y28" s="40"/>
      <c r="Z28" s="45"/>
      <c r="AA28" s="40"/>
      <c r="AB28" s="40"/>
      <c r="AC28" s="40"/>
      <c r="AD28" s="40"/>
      <c r="AE28" s="40"/>
      <c r="AF28" s="40"/>
      <c r="AG28" s="46"/>
      <c r="AH28" s="40"/>
      <c r="AI28" s="40"/>
      <c r="AJ28" s="40"/>
      <c r="AK28" s="9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ht="46.5" customHeight="1">
      <c r="A29" s="101" t="s">
        <v>85</v>
      </c>
      <c r="B29" s="101"/>
      <c r="C29" s="102">
        <f>COUNTA(C6:C9)</f>
        <v>0</v>
      </c>
      <c r="D29" s="102">
        <f>COUNTA("#ссыл!")</f>
        <v>1</v>
      </c>
      <c r="E29" s="102">
        <f>COUNTA("#ссыл!")</f>
        <v>1</v>
      </c>
      <c r="F29" s="102">
        <f>COUNTA(F6:F28)</f>
        <v>5</v>
      </c>
      <c r="G29" s="102">
        <f>SUM(G6:G28)</f>
        <v>43220</v>
      </c>
      <c r="H29" s="102">
        <f>COUNTA(H6:H28)</f>
        <v>5</v>
      </c>
      <c r="I29" s="102">
        <f>COUNTA(I6:I28)</f>
        <v>15</v>
      </c>
      <c r="J29" s="102">
        <f>J6+J14+J17+J21+J22</f>
        <v>19354.968999999997</v>
      </c>
      <c r="K29" s="102">
        <f>K6+K14+K17+K21+K22</f>
        <v>9509.844</v>
      </c>
      <c r="L29" s="102">
        <f>L6+L14+L17+L21+L22</f>
        <v>1003.8729999999998</v>
      </c>
      <c r="M29" s="102">
        <f>COUNTA("#ссыл!")</f>
        <v>1</v>
      </c>
      <c r="N29" s="102">
        <f>COUNTA("#ссыл!")</f>
        <v>1</v>
      </c>
      <c r="O29" s="102">
        <f>COUNTA("#ссыл!")</f>
        <v>1</v>
      </c>
      <c r="P29" s="102">
        <f>COUNTA("#ссыл!")</f>
        <v>1</v>
      </c>
      <c r="Q29" s="102">
        <f>COUNTA("#ссыл!")</f>
        <v>1</v>
      </c>
      <c r="R29" s="102">
        <f>COUNTA("#ссыл!")</f>
        <v>1</v>
      </c>
      <c r="S29" s="102">
        <f>SUM(S6:S9)</f>
        <v>0</v>
      </c>
      <c r="T29" s="102" t="e">
        <f>SUM("#ссыл!")</f>
        <v>#VALUE!</v>
      </c>
      <c r="U29" s="102" t="e">
        <f>SUM("#ссыл!")</f>
        <v>#VALUE!</v>
      </c>
      <c r="V29" s="102" t="e">
        <f>SUM("#ссыл!")</f>
        <v>#VALUE!</v>
      </c>
      <c r="W29" s="102" t="e">
        <f>SUM("#ссыл!")</f>
        <v>#VALUE!</v>
      </c>
      <c r="X29" s="102" t="e">
        <f>SUM("#ссыл!")</f>
        <v>#VALUE!</v>
      </c>
      <c r="Y29" s="102" t="e">
        <f>SUM("#ссыл!")</f>
        <v>#VALUE!</v>
      </c>
      <c r="Z29" s="102" t="e">
        <f>SUM("#ссыл!")</f>
        <v>#VALUE!</v>
      </c>
      <c r="AA29" s="102" t="e">
        <f>SUM("#ссыл!")</f>
        <v>#VALUE!</v>
      </c>
      <c r="AB29" s="102" t="e">
        <f>SUM("#ссыл!")</f>
        <v>#VALUE!</v>
      </c>
      <c r="AC29" s="102">
        <f>COUNTA(AC6:AC9)</f>
        <v>0</v>
      </c>
      <c r="AD29" s="102"/>
      <c r="AE29" s="102" t="e">
        <f>SUM("#ссыл!")</f>
        <v>#VALUE!</v>
      </c>
      <c r="AF29" s="102" t="e">
        <f>SUM("#ссыл!")</f>
        <v>#VALUE!</v>
      </c>
      <c r="AG29" s="45" t="e">
        <f>AE29/AF29</f>
        <v>#VALUE!</v>
      </c>
      <c r="AH29" s="102">
        <f>COUNTA(AH6:AH9)</f>
        <v>0</v>
      </c>
      <c r="AI29" s="102">
        <f>COUNTA("#ссыл!")</f>
        <v>1</v>
      </c>
      <c r="AJ29" s="102">
        <f>COUNTA("#ссыл!")</f>
        <v>1</v>
      </c>
      <c r="AK29" s="102">
        <f>SUM(AK6:AK9)</f>
        <v>0</v>
      </c>
      <c r="AL29" s="102">
        <f>COUNTA("#ссыл!")</f>
        <v>1</v>
      </c>
      <c r="AM29" s="102">
        <f>COUNTA(AM6:AM9)</f>
        <v>0</v>
      </c>
      <c r="AN29" s="102">
        <f>SUM(AN6:AN9)</f>
        <v>0</v>
      </c>
      <c r="AO29" s="102">
        <f>COUNTA(AO6:AO9)</f>
        <v>0</v>
      </c>
      <c r="AP29" s="102">
        <f>COUNTA(AP6:AP9)</f>
        <v>0</v>
      </c>
      <c r="AQ29" s="102">
        <f>COUNTA(AQ6:AQ9)</f>
        <v>0</v>
      </c>
      <c r="AR29" s="102">
        <f>COUNTA(AR6:AR9)</f>
        <v>0</v>
      </c>
      <c r="AS29" s="102">
        <f>COUNTA(AS6:AS9)</f>
        <v>0</v>
      </c>
      <c r="AT29" s="102">
        <f>COUNTA(AT6:AT9)</f>
        <v>0</v>
      </c>
      <c r="AU29" s="102">
        <f>COUNTA(AU6:AU9)</f>
        <v>0</v>
      </c>
      <c r="AV29" s="102">
        <f>COUNTA(AV6:AV9)</f>
        <v>0</v>
      </c>
      <c r="AW29" s="102">
        <f>COUNTA(AW6:AW9)</f>
        <v>0</v>
      </c>
      <c r="AX29" s="102">
        <f>COUNTA(AX6:AX9)</f>
        <v>0</v>
      </c>
      <c r="AY29" s="102">
        <f>COUNTA(AY6:AY9)</f>
        <v>0</v>
      </c>
      <c r="AZ29" s="102">
        <f>COUNTA(AZ6:AZ9)</f>
        <v>0</v>
      </c>
      <c r="BA29" s="102">
        <f>COUNTA(BA6:BA9)</f>
        <v>0</v>
      </c>
    </row>
  </sheetData>
  <sheetProtection selectLockedCells="1" selectUnlockedCells="1"/>
  <mergeCells count="42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Y2"/>
    <mergeCell ref="Z2:AB2"/>
    <mergeCell ref="AC2:AG3"/>
    <mergeCell ref="AH2:AK2"/>
    <mergeCell ref="AL2:AP3"/>
    <mergeCell ref="AQ2:AS3"/>
    <mergeCell ref="AT2:AV3"/>
    <mergeCell ref="AW2:AX3"/>
    <mergeCell ref="AY2:BA3"/>
    <mergeCell ref="S3:S4"/>
    <mergeCell ref="T3:Y3"/>
    <mergeCell ref="Z3:Z4"/>
    <mergeCell ref="AA3:AB3"/>
    <mergeCell ref="AH3:AI3"/>
    <mergeCell ref="AJ3:AK3"/>
    <mergeCell ref="A6:A13"/>
    <mergeCell ref="B6:B13"/>
    <mergeCell ref="A14:A16"/>
    <mergeCell ref="B14:B16"/>
    <mergeCell ref="A17:A20"/>
    <mergeCell ref="B17:B20"/>
    <mergeCell ref="A22:A28"/>
    <mergeCell ref="A29:B2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"/>
  <sheetViews>
    <sheetView zoomScale="75" zoomScaleNormal="75" workbookViewId="0" topLeftCell="A1">
      <pane xSplit="5" ySplit="5" topLeftCell="S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C10" sqref="AC10"/>
    </sheetView>
  </sheetViews>
  <sheetFormatPr defaultColWidth="9.140625" defaultRowHeight="15"/>
  <cols>
    <col min="1" max="1" width="6.8515625" style="1" customWidth="1"/>
    <col min="2" max="2" width="27.421875" style="103" customWidth="1"/>
    <col min="3" max="3" width="11.57421875" style="104" customWidth="1"/>
    <col min="4" max="4" width="24.140625" style="105" customWidth="1"/>
    <col min="5" max="6" width="28.140625" style="105" customWidth="1"/>
    <col min="7" max="7" width="18.8515625" style="56" customWidth="1"/>
    <col min="8" max="8" width="18.00390625" style="56" customWidth="1"/>
    <col min="9" max="9" width="16.140625" style="56" customWidth="1"/>
    <col min="10" max="10" width="18.8515625" style="56" customWidth="1"/>
    <col min="11" max="11" width="15.8515625" style="56" customWidth="1"/>
    <col min="12" max="12" width="18.140625" style="56" customWidth="1"/>
    <col min="13" max="13" width="27.00390625" style="1" customWidth="1"/>
    <col min="14" max="14" width="20.28125" style="106" customWidth="1"/>
    <col min="15" max="15" width="15.28125" style="106" customWidth="1"/>
    <col min="16" max="16" width="16.421875" style="106" customWidth="1"/>
    <col min="17" max="17" width="21.140625" style="1" customWidth="1"/>
    <col min="18" max="18" width="17.57421875" style="1" customWidth="1"/>
    <col min="19" max="20" width="17.57421875" style="85" customWidth="1"/>
    <col min="21" max="21" width="17.57421875" style="1" customWidth="1"/>
    <col min="22" max="22" width="19.7109375" style="85" customWidth="1"/>
    <col min="23" max="23" width="17.8515625" style="1" customWidth="1"/>
    <col min="24" max="24" width="13.140625" style="1" customWidth="1"/>
    <col min="25" max="25" width="15.421875" style="85" customWidth="1"/>
    <col min="26" max="26" width="26.00390625" style="1" customWidth="1"/>
    <col min="27" max="27" width="16.57421875" style="107" customWidth="1"/>
    <col min="28" max="28" width="22.28125" style="1" customWidth="1"/>
    <col min="29" max="29" width="15.140625" style="1" customWidth="1"/>
    <col min="30" max="30" width="17.57421875" style="1" customWidth="1"/>
    <col min="31" max="31" width="15.00390625" style="1" customWidth="1"/>
    <col min="32" max="32" width="17.00390625" style="1" customWidth="1"/>
    <col min="33" max="33" width="14.8515625" style="1" customWidth="1"/>
    <col min="34" max="38" width="15.00390625" style="1" customWidth="1"/>
    <col min="39" max="16384" width="9.28125" style="1" customWidth="1"/>
  </cols>
  <sheetData>
    <row r="1" spans="1:52" ht="20.25" customHeight="1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42" customHeight="1">
      <c r="A2" s="108" t="s">
        <v>1</v>
      </c>
      <c r="B2" s="109" t="s">
        <v>2</v>
      </c>
      <c r="C2" s="110" t="s">
        <v>3</v>
      </c>
      <c r="D2" s="110" t="s">
        <v>4</v>
      </c>
      <c r="E2" s="111" t="s">
        <v>87</v>
      </c>
      <c r="F2" s="111" t="s">
        <v>166</v>
      </c>
      <c r="G2" s="111" t="s">
        <v>167</v>
      </c>
      <c r="H2" s="111" t="s">
        <v>91</v>
      </c>
      <c r="I2" s="112" t="s">
        <v>8</v>
      </c>
      <c r="J2" s="112" t="s">
        <v>9</v>
      </c>
      <c r="K2" s="112" t="s">
        <v>10</v>
      </c>
      <c r="L2" s="113" t="s">
        <v>11</v>
      </c>
      <c r="M2" s="113" t="s">
        <v>12</v>
      </c>
      <c r="N2" s="113" t="s">
        <v>168</v>
      </c>
      <c r="O2" s="113" t="s">
        <v>169</v>
      </c>
      <c r="P2" s="113" t="s">
        <v>170</v>
      </c>
      <c r="Q2" s="114" t="s">
        <v>16</v>
      </c>
      <c r="R2" s="63" t="s">
        <v>95</v>
      </c>
      <c r="S2" s="63"/>
      <c r="T2" s="63"/>
      <c r="U2" s="63"/>
      <c r="V2" s="63"/>
      <c r="W2" s="63"/>
      <c r="X2" s="63"/>
      <c r="Y2" s="50" t="s">
        <v>18</v>
      </c>
      <c r="Z2" s="50"/>
      <c r="AA2" s="50"/>
      <c r="AB2" s="75" t="s">
        <v>96</v>
      </c>
      <c r="AC2" s="75"/>
      <c r="AD2" s="75"/>
      <c r="AE2" s="75"/>
      <c r="AF2" s="75"/>
      <c r="AG2" s="75" t="s">
        <v>20</v>
      </c>
      <c r="AH2" s="75"/>
      <c r="AI2" s="75"/>
      <c r="AJ2" s="75"/>
      <c r="AK2" s="66" t="s">
        <v>97</v>
      </c>
      <c r="AL2" s="66"/>
      <c r="AM2" s="66"/>
      <c r="AN2" s="66"/>
      <c r="AO2" s="66"/>
      <c r="AP2" s="115" t="s">
        <v>98</v>
      </c>
      <c r="AQ2" s="115"/>
      <c r="AR2" s="115"/>
      <c r="AS2" s="116" t="s">
        <v>99</v>
      </c>
      <c r="AT2" s="116"/>
      <c r="AU2" s="116"/>
      <c r="AV2" s="117" t="s">
        <v>100</v>
      </c>
      <c r="AW2" s="117"/>
      <c r="AX2" s="118" t="s">
        <v>25</v>
      </c>
      <c r="AY2" s="118"/>
      <c r="AZ2" s="118"/>
    </row>
    <row r="3" spans="1:52" ht="62.25" customHeight="1">
      <c r="A3" s="108"/>
      <c r="B3" s="109"/>
      <c r="C3" s="110"/>
      <c r="D3" s="110"/>
      <c r="E3" s="111"/>
      <c r="F3" s="111"/>
      <c r="G3" s="111"/>
      <c r="H3" s="111"/>
      <c r="I3" s="112"/>
      <c r="J3" s="112"/>
      <c r="K3" s="112"/>
      <c r="L3" s="113"/>
      <c r="M3" s="113"/>
      <c r="N3" s="113"/>
      <c r="O3" s="113"/>
      <c r="P3" s="113"/>
      <c r="Q3" s="114"/>
      <c r="R3" s="119" t="s">
        <v>101</v>
      </c>
      <c r="S3" s="73" t="s">
        <v>27</v>
      </c>
      <c r="T3" s="73"/>
      <c r="U3" s="73"/>
      <c r="V3" s="73"/>
      <c r="W3" s="73"/>
      <c r="X3" s="73"/>
      <c r="Y3" s="50" t="s">
        <v>28</v>
      </c>
      <c r="Z3" s="50" t="s">
        <v>29</v>
      </c>
      <c r="AA3" s="50"/>
      <c r="AB3" s="75"/>
      <c r="AC3" s="75"/>
      <c r="AD3" s="75"/>
      <c r="AE3" s="75"/>
      <c r="AF3" s="75"/>
      <c r="AG3" s="75" t="s">
        <v>32</v>
      </c>
      <c r="AH3" s="75"/>
      <c r="AI3" s="75" t="s">
        <v>33</v>
      </c>
      <c r="AJ3" s="75"/>
      <c r="AK3" s="66"/>
      <c r="AL3" s="66"/>
      <c r="AM3" s="66"/>
      <c r="AN3" s="66"/>
      <c r="AO3" s="66"/>
      <c r="AP3" s="115"/>
      <c r="AQ3" s="115"/>
      <c r="AR3" s="115"/>
      <c r="AS3" s="116"/>
      <c r="AT3" s="116"/>
      <c r="AU3" s="116"/>
      <c r="AV3" s="117"/>
      <c r="AW3" s="117"/>
      <c r="AX3" s="118"/>
      <c r="AY3" s="118"/>
      <c r="AZ3" s="118"/>
    </row>
    <row r="4" spans="1:52" ht="180.75" customHeight="1">
      <c r="A4" s="108"/>
      <c r="B4" s="109"/>
      <c r="C4" s="110"/>
      <c r="D4" s="110"/>
      <c r="E4" s="111"/>
      <c r="F4" s="111"/>
      <c r="G4" s="111"/>
      <c r="H4" s="111"/>
      <c r="I4" s="112"/>
      <c r="J4" s="112"/>
      <c r="K4" s="112"/>
      <c r="L4" s="113"/>
      <c r="M4" s="113"/>
      <c r="N4" s="113"/>
      <c r="O4" s="113"/>
      <c r="P4" s="113"/>
      <c r="Q4" s="113"/>
      <c r="R4" s="119"/>
      <c r="S4" s="120" t="s">
        <v>103</v>
      </c>
      <c r="T4" s="120" t="s">
        <v>104</v>
      </c>
      <c r="U4" s="120" t="s">
        <v>105</v>
      </c>
      <c r="V4" s="120" t="s">
        <v>106</v>
      </c>
      <c r="W4" s="120" t="s">
        <v>107</v>
      </c>
      <c r="X4" s="120" t="s">
        <v>108</v>
      </c>
      <c r="Y4" s="50"/>
      <c r="Z4" s="121" t="s">
        <v>109</v>
      </c>
      <c r="AA4" s="121" t="s">
        <v>107</v>
      </c>
      <c r="AB4" s="122" t="s">
        <v>171</v>
      </c>
      <c r="AC4" s="122" t="s">
        <v>111</v>
      </c>
      <c r="AD4" s="122" t="s">
        <v>112</v>
      </c>
      <c r="AE4" s="75" t="s">
        <v>113</v>
      </c>
      <c r="AF4" s="75" t="s">
        <v>114</v>
      </c>
      <c r="AG4" s="75" t="s">
        <v>115</v>
      </c>
      <c r="AH4" s="75" t="s">
        <v>116</v>
      </c>
      <c r="AI4" s="75" t="s">
        <v>117</v>
      </c>
      <c r="AJ4" s="75" t="s">
        <v>118</v>
      </c>
      <c r="AK4" s="123" t="s">
        <v>119</v>
      </c>
      <c r="AL4" s="123" t="s">
        <v>54</v>
      </c>
      <c r="AM4" s="123" t="s">
        <v>120</v>
      </c>
      <c r="AN4" s="123" t="s">
        <v>121</v>
      </c>
      <c r="AO4" s="123" t="s">
        <v>122</v>
      </c>
      <c r="AP4" s="115" t="s">
        <v>58</v>
      </c>
      <c r="AQ4" s="115" t="s">
        <v>59</v>
      </c>
      <c r="AR4" s="115" t="s">
        <v>60</v>
      </c>
      <c r="AS4" s="124" t="s">
        <v>123</v>
      </c>
      <c r="AT4" s="125" t="s">
        <v>124</v>
      </c>
      <c r="AU4" s="126" t="s">
        <v>125</v>
      </c>
      <c r="AV4" s="127" t="s">
        <v>126</v>
      </c>
      <c r="AW4" s="128" t="s">
        <v>127</v>
      </c>
      <c r="AX4" s="129" t="s">
        <v>66</v>
      </c>
      <c r="AY4" s="130" t="s">
        <v>67</v>
      </c>
      <c r="AZ4" s="84" t="s">
        <v>68</v>
      </c>
    </row>
    <row r="5" spans="1:52" ht="15.75" customHeigh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31">
        <v>20</v>
      </c>
      <c r="U5" s="131">
        <v>21</v>
      </c>
      <c r="V5" s="131">
        <v>22</v>
      </c>
      <c r="W5" s="131">
        <v>23</v>
      </c>
      <c r="X5" s="131">
        <v>24</v>
      </c>
      <c r="Y5" s="131">
        <v>25</v>
      </c>
      <c r="Z5" s="131">
        <v>26</v>
      </c>
      <c r="AA5" s="131">
        <v>27</v>
      </c>
      <c r="AB5" s="131">
        <v>28</v>
      </c>
      <c r="AC5" s="131">
        <v>29</v>
      </c>
      <c r="AD5" s="131">
        <v>30</v>
      </c>
      <c r="AE5" s="131">
        <v>31</v>
      </c>
      <c r="AF5" s="131">
        <v>32</v>
      </c>
      <c r="AG5" s="131">
        <v>33</v>
      </c>
      <c r="AH5" s="131">
        <v>34</v>
      </c>
      <c r="AI5" s="131">
        <v>35</v>
      </c>
      <c r="AJ5" s="131">
        <v>36</v>
      </c>
      <c r="AK5" s="131">
        <v>37</v>
      </c>
      <c r="AL5" s="131">
        <v>38</v>
      </c>
      <c r="AM5" s="131">
        <v>39</v>
      </c>
      <c r="AN5" s="131">
        <v>40</v>
      </c>
      <c r="AO5" s="131">
        <v>41</v>
      </c>
      <c r="AP5" s="131">
        <v>42</v>
      </c>
      <c r="AQ5" s="131">
        <v>43</v>
      </c>
      <c r="AR5" s="131">
        <v>44</v>
      </c>
      <c r="AS5" s="131">
        <v>45</v>
      </c>
      <c r="AT5" s="131">
        <v>46</v>
      </c>
      <c r="AU5" s="131">
        <v>47</v>
      </c>
      <c r="AV5" s="131">
        <v>48</v>
      </c>
      <c r="AW5" s="131">
        <v>49</v>
      </c>
      <c r="AX5" s="131">
        <v>50</v>
      </c>
      <c r="AY5" s="131">
        <v>51</v>
      </c>
      <c r="AZ5" s="131">
        <v>52</v>
      </c>
    </row>
    <row r="6" spans="1:52" ht="32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4">
        <f aca="true" t="shared" si="0" ref="R6:R9">S6+T6+U6+V6+W6+X6</f>
        <v>0</v>
      </c>
      <c r="S6" s="40"/>
      <c r="T6" s="40"/>
      <c r="U6" s="40"/>
      <c r="V6" s="40"/>
      <c r="W6" s="40"/>
      <c r="X6" s="40"/>
      <c r="Y6" s="45">
        <f aca="true" t="shared" si="1" ref="Y6:Y9">Z6+AA6</f>
        <v>0</v>
      </c>
      <c r="Z6" s="40"/>
      <c r="AA6" s="40"/>
      <c r="AB6" s="40"/>
      <c r="AC6" s="40"/>
      <c r="AD6" s="40"/>
      <c r="AE6" s="40"/>
      <c r="AF6" s="46" t="e">
        <f aca="true" t="shared" si="2" ref="AF6:AF10">AD6/AE6</f>
        <v>#DIV/0!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32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4">
        <f t="shared" si="0"/>
        <v>0</v>
      </c>
      <c r="S7" s="40"/>
      <c r="T7" s="40"/>
      <c r="U7" s="40"/>
      <c r="V7" s="40"/>
      <c r="W7" s="40"/>
      <c r="X7" s="40"/>
      <c r="Y7" s="45">
        <f t="shared" si="1"/>
        <v>0</v>
      </c>
      <c r="Z7" s="40"/>
      <c r="AA7" s="40"/>
      <c r="AB7" s="40"/>
      <c r="AC7" s="40"/>
      <c r="AD7" s="40"/>
      <c r="AE7" s="40"/>
      <c r="AF7" s="46" t="e">
        <f t="shared" si="2"/>
        <v>#DIV/0!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ht="32.2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4">
        <f t="shared" si="0"/>
        <v>0</v>
      </c>
      <c r="S8" s="40"/>
      <c r="T8" s="40"/>
      <c r="U8" s="40"/>
      <c r="V8" s="40"/>
      <c r="W8" s="40"/>
      <c r="X8" s="40"/>
      <c r="Y8" s="45">
        <f t="shared" si="1"/>
        <v>0</v>
      </c>
      <c r="Z8" s="40"/>
      <c r="AA8" s="40"/>
      <c r="AB8" s="40"/>
      <c r="AC8" s="40"/>
      <c r="AD8" s="40"/>
      <c r="AE8" s="40"/>
      <c r="AF8" s="46" t="e">
        <f t="shared" si="2"/>
        <v>#DIV/0!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32.2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4">
        <f t="shared" si="0"/>
        <v>0</v>
      </c>
      <c r="S9" s="40"/>
      <c r="T9" s="40"/>
      <c r="U9" s="40"/>
      <c r="V9" s="40"/>
      <c r="W9" s="40"/>
      <c r="X9" s="40"/>
      <c r="Y9" s="45">
        <f t="shared" si="1"/>
        <v>0</v>
      </c>
      <c r="Z9" s="40"/>
      <c r="AA9" s="40"/>
      <c r="AB9" s="40"/>
      <c r="AC9" s="40"/>
      <c r="AD9" s="40"/>
      <c r="AE9" s="40"/>
      <c r="AF9" s="46" t="e">
        <f t="shared" si="2"/>
        <v>#DIV/0!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32.25" customHeight="1">
      <c r="A10" s="101" t="s">
        <v>85</v>
      </c>
      <c r="B10" s="101"/>
      <c r="C10" s="102">
        <f>COUNTA(C6:C9)</f>
        <v>0</v>
      </c>
      <c r="D10" s="102">
        <f>COUNTA(D6:D9)</f>
        <v>0</v>
      </c>
      <c r="E10" s="102">
        <f>COUNTA(E6:E9)</f>
        <v>0</v>
      </c>
      <c r="F10" s="102">
        <f>COUNTA(F6:F9)</f>
        <v>0</v>
      </c>
      <c r="G10" s="102">
        <f>COUNTA(G6:G9)</f>
        <v>0</v>
      </c>
      <c r="H10" s="102">
        <f>COUNTA(H6:H9)</f>
        <v>0</v>
      </c>
      <c r="I10" s="102">
        <f>SUM(I6:I9)</f>
        <v>0</v>
      </c>
      <c r="J10" s="102">
        <f>SUM(J6:J9)</f>
        <v>0</v>
      </c>
      <c r="K10" s="102">
        <f>SUM(K6:K9)</f>
        <v>0</v>
      </c>
      <c r="L10" s="102">
        <f>COUNTA(L6:L9)</f>
        <v>0</v>
      </c>
      <c r="M10" s="102">
        <f>COUNTA(M6:M9)</f>
        <v>0</v>
      </c>
      <c r="N10" s="102">
        <f>COUNTA(N6:N9)</f>
        <v>0</v>
      </c>
      <c r="O10" s="102">
        <f>COUNTA(O6:O9)</f>
        <v>0</v>
      </c>
      <c r="P10" s="102">
        <f>COUNTA(P6:P9)</f>
        <v>0</v>
      </c>
      <c r="Q10" s="102">
        <f>COUNTA(Q6:Q9)</f>
        <v>0</v>
      </c>
      <c r="R10" s="102">
        <f>SUM(R6:R9)</f>
        <v>0</v>
      </c>
      <c r="S10" s="102">
        <f>SUM(S6:S9)</f>
        <v>0</v>
      </c>
      <c r="T10" s="102">
        <f>SUM(T6:T9)</f>
        <v>0</v>
      </c>
      <c r="U10" s="102">
        <f>SUM(U6:U9)</f>
        <v>0</v>
      </c>
      <c r="V10" s="102">
        <f>SUM(V6:V9)</f>
        <v>0</v>
      </c>
      <c r="W10" s="102">
        <f>SUM(W6:W9)</f>
        <v>0</v>
      </c>
      <c r="X10" s="102">
        <f>SUM(X6:X9)</f>
        <v>0</v>
      </c>
      <c r="Y10" s="102">
        <f>SUM(Y6:Y9)</f>
        <v>0</v>
      </c>
      <c r="Z10" s="102">
        <f>SUM(Z6:Z9)</f>
        <v>0</v>
      </c>
      <c r="AA10" s="102">
        <f>SUM(AA6:AA9)</f>
        <v>0</v>
      </c>
      <c r="AB10" s="102">
        <f>COUNTA(AB6:AB9)</f>
        <v>0</v>
      </c>
      <c r="AC10" s="102"/>
      <c r="AD10" s="102">
        <f>SUM(AD6:AD9)</f>
        <v>0</v>
      </c>
      <c r="AE10" s="102">
        <f>SUM(AE6:AE9)</f>
        <v>0</v>
      </c>
      <c r="AF10" s="45" t="e">
        <f t="shared" si="2"/>
        <v>#DIV/0!</v>
      </c>
      <c r="AG10" s="102">
        <f>COUNTA(AG6:AG9)</f>
        <v>0</v>
      </c>
      <c r="AH10" s="102">
        <f>COUNTA(AH6:AH9)</f>
        <v>0</v>
      </c>
      <c r="AI10" s="102">
        <f>COUNTA(AI6:AI9)</f>
        <v>0</v>
      </c>
      <c r="AJ10" s="102">
        <f>SUM(AJ6:AJ9)</f>
        <v>0</v>
      </c>
      <c r="AK10" s="102">
        <f>COUNTA(AK6:AK9)</f>
        <v>0</v>
      </c>
      <c r="AL10" s="102">
        <f>COUNTA(AL6:AL9)</f>
        <v>0</v>
      </c>
      <c r="AM10" s="102">
        <f>COUNTA(AM6:AM9)</f>
        <v>0</v>
      </c>
      <c r="AN10" s="102">
        <f>COUNTA(AN6:AN9)</f>
        <v>0</v>
      </c>
      <c r="AO10" s="102">
        <f>COUNTA(AO6:AO9)</f>
        <v>0</v>
      </c>
      <c r="AP10" s="102">
        <f>COUNTA(AP6:AP9)</f>
        <v>0</v>
      </c>
      <c r="AQ10" s="102">
        <f>COUNTA(AQ6:AQ9)</f>
        <v>0</v>
      </c>
      <c r="AR10" s="102">
        <f>COUNTA(AR6:AR9)</f>
        <v>0</v>
      </c>
      <c r="AS10" s="102">
        <f>COUNTA(AS6:AS9)</f>
        <v>0</v>
      </c>
      <c r="AT10" s="102">
        <f>COUNTA(AT6:AT9)</f>
        <v>0</v>
      </c>
      <c r="AU10" s="102">
        <f>COUNTA(AU6:AU9)</f>
        <v>0</v>
      </c>
      <c r="AV10" s="102">
        <f>COUNTA(AV6:AV9)</f>
        <v>0</v>
      </c>
      <c r="AW10" s="102">
        <f>COUNTA(AW6:AW9)</f>
        <v>0</v>
      </c>
      <c r="AX10" s="102">
        <f>COUNTA(AX6:AX9)</f>
        <v>0</v>
      </c>
      <c r="AY10" s="102">
        <f>COUNTA(AY6:AY9)</f>
        <v>0</v>
      </c>
      <c r="AZ10" s="102">
        <f>COUNTA(AZ6:AZ9)</f>
        <v>0</v>
      </c>
    </row>
  </sheetData>
  <sheetProtection selectLockedCells="1" selectUnlockedCells="1"/>
  <mergeCells count="36">
    <mergeCell ref="A1:AZ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X2"/>
    <mergeCell ref="Y2:AA2"/>
    <mergeCell ref="AB2:AF3"/>
    <mergeCell ref="AG2:AJ2"/>
    <mergeCell ref="AK2:AO3"/>
    <mergeCell ref="AP2:AR3"/>
    <mergeCell ref="AS2:AU3"/>
    <mergeCell ref="AV2:AW3"/>
    <mergeCell ref="AX2:AZ3"/>
    <mergeCell ref="R3:R4"/>
    <mergeCell ref="S3:X3"/>
    <mergeCell ref="Y3:Y4"/>
    <mergeCell ref="Z3:AA3"/>
    <mergeCell ref="AG3:AH3"/>
    <mergeCell ref="AI3:AJ3"/>
    <mergeCell ref="A6:A9"/>
    <mergeCell ref="B6:B9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Ерёмычева Татьяна Леонидовна</dc:creator>
  <cp:keywords/>
  <dc:description/>
  <cp:lastModifiedBy/>
  <cp:lastPrinted>2018-06-28T04:46:12Z</cp:lastPrinted>
  <dcterms:created xsi:type="dcterms:W3CDTF">2018-03-14T10:53:29Z</dcterms:created>
  <dcterms:modified xsi:type="dcterms:W3CDTF">2018-07-17T13:06:27Z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