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661" activeTab="0"/>
  </bookViews>
  <sheets>
    <sheet name="01.01.2018" sheetId="1" r:id="rId1"/>
  </sheets>
  <definedNames>
    <definedName name="_xlnm.Print_Titles" localSheetId="0">'01.01.2018'!$3:$5</definedName>
  </definedNames>
  <calcPr fullCalcOnLoad="1"/>
</workbook>
</file>

<file path=xl/sharedStrings.xml><?xml version="1.0" encoding="utf-8"?>
<sst xmlns="http://schemas.openxmlformats.org/spreadsheetml/2006/main" count="100" uniqueCount="68">
  <si>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</si>
  <si>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</si>
  <si>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</si>
  <si>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</si>
  <si>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</si>
  <si>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</si>
  <si>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</si>
  <si>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</si>
  <si>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</si>
  <si>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</si>
  <si>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</si>
  <si>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</si>
  <si>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п/п</t>
  </si>
  <si>
    <t>1.</t>
  </si>
  <si>
    <t>Остаток на счёте бюджета на начало месяца</t>
  </si>
  <si>
    <t>2.</t>
  </si>
  <si>
    <t>КАССОВЫЕ ПОСТУПЛЕНИЯ - ВСЕГО</t>
  </si>
  <si>
    <t>2.1</t>
  </si>
  <si>
    <t>2.2</t>
  </si>
  <si>
    <t>2.3</t>
  </si>
  <si>
    <t>2.4</t>
  </si>
  <si>
    <t>2.5</t>
  </si>
  <si>
    <t>Налоговые и неналоговые доходы</t>
  </si>
  <si>
    <t>Безвозмездные поступления</t>
  </si>
  <si>
    <t>Прочие безвозмездные поступления</t>
  </si>
  <si>
    <t>Поступления источников финансирования дефицита - всего</t>
  </si>
  <si>
    <t>2.5.1</t>
  </si>
  <si>
    <t>Привлечение кредитов из федерального бюджета и кредитных организаций</t>
  </si>
  <si>
    <t>Возврат бюджетных кредитов, предоставленных юридическим лицам и бюджетам мо</t>
  </si>
  <si>
    <t>2.5.2</t>
  </si>
  <si>
    <t>2.5.3</t>
  </si>
  <si>
    <t>Размещение государственных ценных бумаг</t>
  </si>
  <si>
    <t>Средства от продажи акций</t>
  </si>
  <si>
    <t>2.5.4</t>
  </si>
  <si>
    <t>3.</t>
  </si>
  <si>
    <t>КАССОВЫЕ ВЫПЛАТЫ - ВСЕГО</t>
  </si>
  <si>
    <t>Расходы - всего</t>
  </si>
  <si>
    <t>3.1</t>
  </si>
  <si>
    <t>3.2</t>
  </si>
  <si>
    <t>3.1.1</t>
  </si>
  <si>
    <t>3.1.2</t>
  </si>
  <si>
    <t>3.1.3</t>
  </si>
  <si>
    <t>Оплата труда с начислениями</t>
  </si>
  <si>
    <t>Социально-значимые расходы</t>
  </si>
  <si>
    <t>Межбюджетные трансферты</t>
  </si>
  <si>
    <t>3.1.4</t>
  </si>
  <si>
    <t>Обслуживание внутреннего долга</t>
  </si>
  <si>
    <t>Выплаты из источников финансирования дефицита бюджета</t>
  </si>
  <si>
    <t>3.2.1</t>
  </si>
  <si>
    <t>Погашение кредитов,полученных из федерального бюджета и кредитных организаций</t>
  </si>
  <si>
    <t>3.2.2</t>
  </si>
  <si>
    <t>Предоставление бюджетных кредитов бюджетам мо</t>
  </si>
  <si>
    <t>4.</t>
  </si>
  <si>
    <t>САЛЬДО ОПЕРАЦИЙ ПО ПОСТУПЛЕНИЯМ И ВЫБЫТИЯМ</t>
  </si>
  <si>
    <t>Единица измерения: тыс.руб</t>
  </si>
  <si>
    <t>4.1</t>
  </si>
  <si>
    <t>Остаток на счёте бюджета на конец месяца</t>
  </si>
  <si>
    <t>В.В.Лебедев</t>
  </si>
  <si>
    <t xml:space="preserve">   Заместитель начальника финансового управления муниципального образования "Енотаевский район"</t>
  </si>
  <si>
    <t>Исполнено</t>
  </si>
  <si>
    <t>План</t>
  </si>
  <si>
    <t>1 квартал</t>
  </si>
  <si>
    <t>2 квартал</t>
  </si>
  <si>
    <t>3 квартал</t>
  </si>
  <si>
    <t>4 квартал</t>
  </si>
  <si>
    <t>Всего за год</t>
  </si>
  <si>
    <t>Доходы бюджетов от возврата организациями остатков субсидий прошлых лет</t>
  </si>
  <si>
    <t>Кассовый план исполнения бюджета МО "Енотаевский район" на 01.01.2018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</si>
</sst>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9"/>
      <color indexed="40"/>
      <name val="Calibri"/>
      <family val="2"/>
    </font>
    <font>
      <sz val="9"/>
      <color indexed="40"/>
      <name val="Calibri"/>
      <family val="2"/>
    </font>
    <font>
      <b/>
      <sz val="9"/>
      <color indexed="8"/>
      <name val="Calibri"/>
      <family val="2"/>
    </font>
    <font>
      <b/>
      <sz val="9"/>
      <color indexed="40"/>
      <name val="Calibri"/>
      <family val="2"/>
    </font>
    <font>
      <sz val="9"/>
      <color indexed="62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1"/>
      <color theme="3" tint="0.39998000860214233"/>
      <name val="Calibri"/>
      <family val="2"/>
    </font>
    <font>
      <b/>
      <i/>
      <sz val="9"/>
      <color theme="1"/>
      <name val="Calibri"/>
      <family val="2"/>
    </font>
    <font>
      <b/>
      <i/>
      <sz val="9"/>
      <color rgb="FF00B0F0"/>
      <name val="Calibri"/>
      <family val="2"/>
    </font>
    <font>
      <sz val="9"/>
      <color rgb="FF00B0F0"/>
      <name val="Calibri"/>
      <family val="2"/>
    </font>
    <font>
      <b/>
      <sz val="9"/>
      <color theme="1"/>
      <name val="Calibri"/>
      <family val="2"/>
    </font>
    <font>
      <b/>
      <sz val="9"/>
      <color rgb="FF00B0F0"/>
      <name val="Calibri"/>
      <family val="2"/>
    </font>
    <font>
      <sz val="9"/>
      <color theme="3" tint="0.39998000860214233"/>
      <name val="Calibri"/>
      <family val="2"/>
    </font>
    <font>
      <sz val="10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6" fillId="0" borderId="10" xfId="0" applyFont="1" applyBorder="1" applyAlignment="1">
      <alignment vertical="center" wrapText="1"/>
    </xf>
    <xf numFmtId="2" fontId="47" fillId="0" borderId="0" xfId="0" applyNumberFormat="1" applyFont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center" wrapText="1"/>
    </xf>
    <xf numFmtId="49" fontId="0" fillId="33" borderId="10" xfId="0" applyNumberFormat="1" applyFill="1" applyBorder="1" applyAlignment="1">
      <alignment/>
    </xf>
    <xf numFmtId="0" fontId="48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172" fontId="50" fillId="34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2" fontId="51" fillId="34" borderId="11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172" fontId="50" fillId="34" borderId="12" xfId="0" applyNumberFormat="1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0" fillId="5" borderId="13" xfId="0" applyFill="1" applyBorder="1" applyAlignment="1">
      <alignment horizontal="center" vertical="center"/>
    </xf>
    <xf numFmtId="0" fontId="49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172" fontId="50" fillId="5" borderId="13" xfId="0" applyNumberFormat="1" applyFont="1" applyFill="1" applyBorder="1" applyAlignment="1">
      <alignment/>
    </xf>
    <xf numFmtId="172" fontId="51" fillId="5" borderId="14" xfId="0" applyNumberFormat="1" applyFont="1" applyFill="1" applyBorder="1" applyAlignment="1">
      <alignment/>
    </xf>
    <xf numFmtId="0" fontId="53" fillId="5" borderId="13" xfId="0" applyFont="1" applyFill="1" applyBorder="1" applyAlignment="1">
      <alignment/>
    </xf>
    <xf numFmtId="0" fontId="54" fillId="5" borderId="14" xfId="0" applyFont="1" applyFill="1" applyBorder="1" applyAlignment="1">
      <alignment/>
    </xf>
    <xf numFmtId="0" fontId="48" fillId="0" borderId="10" xfId="0" applyFont="1" applyBorder="1" applyAlignment="1">
      <alignment vertical="center" wrapText="1"/>
    </xf>
    <xf numFmtId="0" fontId="0" fillId="5" borderId="10" xfId="0" applyFill="1" applyBorder="1" applyAlignment="1">
      <alignment horizontal="center" vertical="center"/>
    </xf>
    <xf numFmtId="0" fontId="48" fillId="5" borderId="10" xfId="0" applyFont="1" applyFill="1" applyBorder="1" applyAlignment="1">
      <alignment/>
    </xf>
    <xf numFmtId="172" fontId="51" fillId="34" borderId="12" xfId="0" applyNumberFormat="1" applyFont="1" applyFill="1" applyBorder="1" applyAlignment="1">
      <alignment/>
    </xf>
    <xf numFmtId="0" fontId="52" fillId="33" borderId="12" xfId="0" applyFont="1" applyFill="1" applyBorder="1" applyAlignment="1">
      <alignment/>
    </xf>
    <xf numFmtId="172" fontId="51" fillId="34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0" fillId="5" borderId="12" xfId="0" applyFill="1" applyBorder="1" applyAlignment="1">
      <alignment horizontal="center" vertical="center"/>
    </xf>
    <xf numFmtId="0" fontId="49" fillId="5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5" borderId="13" xfId="0" applyFont="1" applyFill="1" applyBorder="1" applyAlignment="1">
      <alignment/>
    </xf>
    <xf numFmtId="0" fontId="52" fillId="5" borderId="14" xfId="0" applyFont="1" applyFill="1" applyBorder="1" applyAlignment="1">
      <alignment/>
    </xf>
    <xf numFmtId="0" fontId="48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0" xfId="0" applyFont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5" borderId="14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5" fillId="5" borderId="15" xfId="0" applyFont="1" applyFill="1" applyBorder="1" applyAlignment="1">
      <alignment/>
    </xf>
    <xf numFmtId="0" fontId="55" fillId="5" borderId="16" xfId="0" applyFont="1" applyFill="1" applyBorder="1" applyAlignment="1">
      <alignment/>
    </xf>
    <xf numFmtId="0" fontId="50" fillId="0" borderId="10" xfId="0" applyFont="1" applyBorder="1" applyAlignment="1">
      <alignment/>
    </xf>
    <xf numFmtId="172" fontId="50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52" fillId="35" borderId="14" xfId="0" applyFont="1" applyFill="1" applyBorder="1" applyAlignment="1">
      <alignment/>
    </xf>
    <xf numFmtId="0" fontId="52" fillId="35" borderId="16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172" fontId="51" fillId="5" borderId="13" xfId="0" applyNumberFormat="1" applyFont="1" applyFill="1" applyBorder="1" applyAlignment="1">
      <alignment/>
    </xf>
    <xf numFmtId="0" fontId="54" fillId="5" borderId="13" xfId="0" applyFont="1" applyFill="1" applyBorder="1" applyAlignment="1">
      <alignment/>
    </xf>
    <xf numFmtId="0" fontId="51" fillId="0" borderId="10" xfId="0" applyFont="1" applyBorder="1" applyAlignment="1">
      <alignment/>
    </xf>
    <xf numFmtId="172" fontId="48" fillId="0" borderId="10" xfId="0" applyNumberFormat="1" applyFont="1" applyBorder="1" applyAlignment="1">
      <alignment/>
    </xf>
    <xf numFmtId="172" fontId="52" fillId="0" borderId="10" xfId="0" applyNumberFormat="1" applyFont="1" applyBorder="1" applyAlignment="1">
      <alignment/>
    </xf>
    <xf numFmtId="0" fontId="48" fillId="34" borderId="10" xfId="0" applyFont="1" applyFill="1" applyBorder="1" applyAlignment="1">
      <alignment vertical="center" wrapText="1"/>
    </xf>
    <xf numFmtId="172" fontId="52" fillId="35" borderId="14" xfId="0" applyNumberFormat="1" applyFont="1" applyFill="1" applyBorder="1" applyAlignment="1">
      <alignment/>
    </xf>
    <xf numFmtId="0" fontId="52" fillId="5" borderId="16" xfId="0" applyFont="1" applyFill="1" applyBorder="1" applyAlignment="1">
      <alignment/>
    </xf>
    <xf numFmtId="172" fontId="52" fillId="5" borderId="14" xfId="0" applyNumberFormat="1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27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2" fontId="47" fillId="0" borderId="0" xfId="0" applyNumberFormat="1" applyFont="1" applyAlignment="1">
      <alignment horizontal="center" vertical="center" wrapText="1"/>
    </xf>
    <xf numFmtId="172" fontId="52" fillId="33" borderId="10" xfId="0" applyNumberFormat="1" applyFont="1" applyFill="1" applyBorder="1" applyAlignment="1">
      <alignment/>
    </xf>
    <xf numFmtId="0" fontId="0" fillId="5" borderId="17" xfId="0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2" fontId="47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zoomScale="86" zoomScaleNormal="86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5" sqref="B5"/>
      <selection pane="bottomRight" activeCell="AC10" sqref="AC10"/>
    </sheetView>
  </sheetViews>
  <sheetFormatPr defaultColWidth="9.140625" defaultRowHeight="15"/>
  <cols>
    <col min="1" max="1" width="5.28125" style="0" customWidth="1"/>
    <col min="2" max="2" width="15.00390625" style="0" customWidth="1"/>
    <col min="3" max="3" width="8.28125" style="0" customWidth="1"/>
    <col min="4" max="4" width="6.8515625" style="0" customWidth="1"/>
    <col min="5" max="5" width="7.28125" style="0" customWidth="1"/>
    <col min="6" max="6" width="6.7109375" style="0" customWidth="1"/>
    <col min="7" max="7" width="7.28125" style="0" customWidth="1"/>
    <col min="8" max="8" width="7.140625" style="0" customWidth="1"/>
    <col min="9" max="10" width="7.00390625" style="0" customWidth="1"/>
    <col min="11" max="12" width="7.140625" style="0" customWidth="1"/>
    <col min="13" max="13" width="7.421875" style="0" customWidth="1"/>
    <col min="14" max="14" width="7.57421875" style="0" customWidth="1"/>
    <col min="15" max="15" width="8.00390625" style="0" customWidth="1"/>
    <col min="16" max="16" width="7.140625" style="0" customWidth="1"/>
    <col min="17" max="18" width="8.00390625" style="0" customWidth="1"/>
    <col min="19" max="20" width="7.00390625" style="0" customWidth="1"/>
    <col min="21" max="21" width="8.00390625" style="0" customWidth="1"/>
    <col min="22" max="22" width="7.7109375" style="0" customWidth="1"/>
    <col min="23" max="23" width="7.421875" style="0" customWidth="1"/>
    <col min="24" max="24" width="7.8515625" style="0" customWidth="1"/>
    <col min="25" max="25" width="7.421875" style="0" customWidth="1"/>
    <col min="26" max="26" width="8.421875" style="0" customWidth="1"/>
    <col min="27" max="27" width="7.421875" style="0" customWidth="1"/>
    <col min="28" max="28" width="7.00390625" style="0" customWidth="1"/>
    <col min="29" max="29" width="7.421875" style="0" customWidth="1"/>
    <col min="30" max="30" width="7.7109375" style="0" customWidth="1"/>
    <col min="31" max="34" width="7.421875" style="0" customWidth="1"/>
    <col min="35" max="35" width="8.8515625" style="0" customWidth="1"/>
    <col min="36" max="36" width="9.8515625" style="0" customWidth="1"/>
  </cols>
  <sheetData>
    <row r="1" spans="3:34" ht="43.5" customHeight="1">
      <c r="C1" s="84" t="s">
        <v>67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2:34" ht="18.75" customHeight="1">
      <c r="B2" s="20" t="s">
        <v>54</v>
      </c>
      <c r="C2" s="9"/>
      <c r="D2" s="9"/>
      <c r="E2" s="80"/>
      <c r="F2" s="80"/>
      <c r="G2" s="80"/>
      <c r="H2" s="80"/>
      <c r="I2" s="80"/>
      <c r="J2" s="80"/>
      <c r="K2" s="80"/>
      <c r="L2" s="2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9"/>
      <c r="AB2" s="9"/>
      <c r="AC2" s="9"/>
      <c r="AD2" s="9"/>
      <c r="AE2" s="9"/>
      <c r="AF2" s="9"/>
      <c r="AG2" s="9"/>
      <c r="AH2" s="9"/>
    </row>
    <row r="3" spans="3:36" ht="14.25">
      <c r="C3" s="85" t="s">
        <v>0</v>
      </c>
      <c r="D3" s="85"/>
      <c r="E3" s="85" t="s">
        <v>1</v>
      </c>
      <c r="F3" s="85"/>
      <c r="G3" s="85" t="s">
        <v>2</v>
      </c>
      <c r="H3" s="86"/>
      <c r="I3" s="87" t="s">
        <v>61</v>
      </c>
      <c r="J3" s="88"/>
      <c r="K3" s="85" t="s">
        <v>3</v>
      </c>
      <c r="L3" s="85"/>
      <c r="M3" s="85" t="s">
        <v>4</v>
      </c>
      <c r="N3" s="85"/>
      <c r="O3" s="85" t="s">
        <v>5</v>
      </c>
      <c r="P3" s="85"/>
      <c r="Q3" s="82" t="s">
        <v>62</v>
      </c>
      <c r="R3" s="82"/>
      <c r="S3" s="85" t="s">
        <v>6</v>
      </c>
      <c r="T3" s="85"/>
      <c r="U3" s="83" t="s">
        <v>7</v>
      </c>
      <c r="V3" s="83"/>
      <c r="W3" s="83" t="s">
        <v>8</v>
      </c>
      <c r="X3" s="83"/>
      <c r="Y3" s="82" t="s">
        <v>63</v>
      </c>
      <c r="Z3" s="82"/>
      <c r="AA3" s="83" t="s">
        <v>9</v>
      </c>
      <c r="AB3" s="83"/>
      <c r="AC3" s="83" t="s">
        <v>10</v>
      </c>
      <c r="AD3" s="83"/>
      <c r="AE3" s="83" t="s">
        <v>11</v>
      </c>
      <c r="AF3" s="83"/>
      <c r="AG3" s="82" t="s">
        <v>64</v>
      </c>
      <c r="AH3" s="82"/>
      <c r="AI3" s="89" t="s">
        <v>65</v>
      </c>
      <c r="AJ3" s="89"/>
    </row>
    <row r="4" spans="1:36" ht="43.5" customHeight="1">
      <c r="A4" s="5" t="s">
        <v>12</v>
      </c>
      <c r="B4" s="2"/>
      <c r="C4" s="3" t="s">
        <v>60</v>
      </c>
      <c r="D4" s="16" t="s">
        <v>59</v>
      </c>
      <c r="E4" s="3" t="s">
        <v>60</v>
      </c>
      <c r="F4" s="16" t="s">
        <v>59</v>
      </c>
      <c r="G4" s="3" t="s">
        <v>60</v>
      </c>
      <c r="H4" s="21" t="s">
        <v>59</v>
      </c>
      <c r="I4" s="28" t="s">
        <v>60</v>
      </c>
      <c r="J4" s="29" t="s">
        <v>59</v>
      </c>
      <c r="K4" s="3" t="s">
        <v>60</v>
      </c>
      <c r="L4" s="21" t="s">
        <v>59</v>
      </c>
      <c r="M4" s="3" t="s">
        <v>60</v>
      </c>
      <c r="N4" s="21" t="s">
        <v>59</v>
      </c>
      <c r="O4" s="3" t="s">
        <v>60</v>
      </c>
      <c r="P4" s="21" t="s">
        <v>59</v>
      </c>
      <c r="Q4" s="28" t="s">
        <v>60</v>
      </c>
      <c r="R4" s="29" t="s">
        <v>59</v>
      </c>
      <c r="S4" s="28" t="s">
        <v>60</v>
      </c>
      <c r="T4" s="29" t="s">
        <v>59</v>
      </c>
      <c r="U4" s="28" t="s">
        <v>60</v>
      </c>
      <c r="V4" s="29" t="s">
        <v>59</v>
      </c>
      <c r="W4" s="28" t="s">
        <v>60</v>
      </c>
      <c r="X4" s="29" t="s">
        <v>59</v>
      </c>
      <c r="Y4" s="42" t="s">
        <v>60</v>
      </c>
      <c r="Z4" s="29" t="s">
        <v>59</v>
      </c>
      <c r="AA4" s="28" t="s">
        <v>60</v>
      </c>
      <c r="AB4" s="29" t="s">
        <v>59</v>
      </c>
      <c r="AC4" s="28" t="s">
        <v>60</v>
      </c>
      <c r="AD4" s="29" t="s">
        <v>59</v>
      </c>
      <c r="AE4" s="28" t="s">
        <v>60</v>
      </c>
      <c r="AF4" s="29" t="s">
        <v>59</v>
      </c>
      <c r="AG4" s="28" t="s">
        <v>60</v>
      </c>
      <c r="AH4" s="29" t="s">
        <v>59</v>
      </c>
      <c r="AI4" s="28" t="s">
        <v>60</v>
      </c>
      <c r="AJ4" s="43" t="s">
        <v>59</v>
      </c>
    </row>
    <row r="5" spans="1:36" ht="15.75" customHeight="1">
      <c r="A5" s="6">
        <v>1</v>
      </c>
      <c r="B5" s="79">
        <v>2</v>
      </c>
      <c r="C5" s="3">
        <v>3</v>
      </c>
      <c r="D5" s="3"/>
      <c r="E5" s="3">
        <v>4</v>
      </c>
      <c r="F5" s="3"/>
      <c r="G5" s="3">
        <v>5</v>
      </c>
      <c r="H5" s="22"/>
      <c r="I5" s="28"/>
      <c r="J5" s="30"/>
      <c r="K5" s="25">
        <v>6</v>
      </c>
      <c r="L5" s="25"/>
      <c r="M5" s="3">
        <v>7</v>
      </c>
      <c r="N5" s="3"/>
      <c r="O5" s="3">
        <v>8</v>
      </c>
      <c r="P5" s="3"/>
      <c r="Q5" s="36"/>
      <c r="R5" s="36"/>
      <c r="S5" s="3">
        <v>9</v>
      </c>
      <c r="T5" s="3"/>
      <c r="U5" s="3">
        <v>10</v>
      </c>
      <c r="V5" s="3"/>
      <c r="W5" s="3">
        <v>11</v>
      </c>
      <c r="X5" s="3"/>
      <c r="Y5" s="36"/>
      <c r="Z5" s="36"/>
      <c r="AA5" s="3">
        <v>12</v>
      </c>
      <c r="AB5" s="3"/>
      <c r="AC5" s="3">
        <v>13</v>
      </c>
      <c r="AD5" s="3"/>
      <c r="AE5" s="3">
        <v>14</v>
      </c>
      <c r="AF5" s="3"/>
      <c r="AG5" s="36"/>
      <c r="AH5" s="36"/>
      <c r="AI5" s="4">
        <v>15</v>
      </c>
      <c r="AJ5" s="4"/>
    </row>
    <row r="6" spans="1:36" ht="39" customHeight="1">
      <c r="A6" s="2" t="s">
        <v>13</v>
      </c>
      <c r="B6" s="35" t="s">
        <v>14</v>
      </c>
      <c r="C6" s="44"/>
      <c r="D6" s="45"/>
      <c r="E6" s="44">
        <f>C26</f>
        <v>732.7999999999993</v>
      </c>
      <c r="F6" s="45">
        <f>D26</f>
        <v>0</v>
      </c>
      <c r="G6" s="44">
        <f>E26</f>
        <v>1465.5999999999985</v>
      </c>
      <c r="H6" s="46">
        <f>F26</f>
        <v>0</v>
      </c>
      <c r="I6" s="47"/>
      <c r="J6" s="48"/>
      <c r="K6" s="49">
        <f>G26</f>
        <v>2198.399999999998</v>
      </c>
      <c r="L6" s="50">
        <f>H27</f>
        <v>0</v>
      </c>
      <c r="M6" s="44">
        <f>K26</f>
        <v>1931.199999999997</v>
      </c>
      <c r="N6" s="51">
        <f>L27</f>
        <v>0</v>
      </c>
      <c r="O6" s="44">
        <f>M26</f>
        <v>1763.9999999999964</v>
      </c>
      <c r="P6" s="51">
        <f>N27</f>
        <v>0</v>
      </c>
      <c r="Q6" s="37">
        <f>I27</f>
        <v>2198.4000000000015</v>
      </c>
      <c r="R6" s="37">
        <f>J27</f>
        <v>0</v>
      </c>
      <c r="S6" s="44">
        <f>O26</f>
        <v>1596.7999999999956</v>
      </c>
      <c r="T6" s="51">
        <f>P27</f>
        <v>0</v>
      </c>
      <c r="U6" s="44">
        <f>S26</f>
        <v>1429.4999999999964</v>
      </c>
      <c r="V6" s="51">
        <f>T27</f>
        <v>0</v>
      </c>
      <c r="W6" s="44">
        <f>U26</f>
        <v>1262.199999999997</v>
      </c>
      <c r="X6" s="51">
        <f>V27</f>
        <v>0</v>
      </c>
      <c r="Y6" s="37">
        <f>Q27</f>
        <v>1596.800000000003</v>
      </c>
      <c r="Z6" s="37">
        <f>R27</f>
        <v>0</v>
      </c>
      <c r="AA6" s="44">
        <f>W26</f>
        <v>1094.8999999999978</v>
      </c>
      <c r="AB6" s="70">
        <f>X27</f>
        <v>0</v>
      </c>
      <c r="AC6" s="44">
        <f>AA26</f>
        <v>827.5999999999985</v>
      </c>
      <c r="AD6" s="70">
        <f>AB27</f>
        <v>0</v>
      </c>
      <c r="AE6" s="44">
        <f>AC26</f>
        <v>560.2999999999993</v>
      </c>
      <c r="AF6" s="51">
        <f>AD27</f>
        <v>0</v>
      </c>
      <c r="AG6" s="37">
        <f>Y27</f>
        <v>1094.9000000000015</v>
      </c>
      <c r="AH6" s="37">
        <f>Z27</f>
        <v>0</v>
      </c>
      <c r="AI6" s="44"/>
      <c r="AJ6" s="44"/>
    </row>
    <row r="7" spans="1:36" ht="43.5" customHeight="1">
      <c r="A7" s="12" t="s">
        <v>15</v>
      </c>
      <c r="B7" s="13" t="s">
        <v>16</v>
      </c>
      <c r="C7" s="52">
        <f aca="true" t="shared" si="0" ref="C7:AH7">C8+C9+C12+C11</f>
        <v>16179.5</v>
      </c>
      <c r="D7" s="75">
        <f t="shared" si="0"/>
        <v>0</v>
      </c>
      <c r="E7" s="52">
        <f t="shared" si="0"/>
        <v>16179.5</v>
      </c>
      <c r="F7" s="75">
        <f t="shared" si="0"/>
        <v>0</v>
      </c>
      <c r="G7" s="52">
        <f t="shared" si="0"/>
        <v>16179.5</v>
      </c>
      <c r="H7" s="75">
        <f>H8+H9+H12+H11+H10</f>
        <v>0</v>
      </c>
      <c r="I7" s="47">
        <f t="shared" si="0"/>
        <v>48538.5</v>
      </c>
      <c r="J7" s="47">
        <f t="shared" si="0"/>
        <v>0</v>
      </c>
      <c r="K7" s="53">
        <f>K8+K9+K12+K11+K10</f>
        <v>16179.5</v>
      </c>
      <c r="L7" s="76">
        <f t="shared" si="0"/>
        <v>0</v>
      </c>
      <c r="M7" s="53">
        <f t="shared" si="0"/>
        <v>16279.5</v>
      </c>
      <c r="N7" s="76">
        <f t="shared" si="0"/>
        <v>0</v>
      </c>
      <c r="O7" s="53">
        <f t="shared" si="0"/>
        <v>16279.5</v>
      </c>
      <c r="P7" s="76">
        <f t="shared" si="0"/>
        <v>0</v>
      </c>
      <c r="Q7" s="52">
        <f t="shared" si="0"/>
        <v>48738.5</v>
      </c>
      <c r="R7" s="52">
        <f t="shared" si="0"/>
        <v>0</v>
      </c>
      <c r="S7" s="53">
        <f t="shared" si="0"/>
        <v>16279.5</v>
      </c>
      <c r="T7" s="76">
        <f t="shared" si="0"/>
        <v>0</v>
      </c>
      <c r="U7" s="53">
        <f t="shared" si="0"/>
        <v>16279.5</v>
      </c>
      <c r="V7" s="76">
        <f t="shared" si="0"/>
        <v>0</v>
      </c>
      <c r="W7" s="53">
        <f t="shared" si="0"/>
        <v>16279.5</v>
      </c>
      <c r="X7" s="76">
        <f t="shared" si="0"/>
        <v>0</v>
      </c>
      <c r="Y7" s="52">
        <f t="shared" si="0"/>
        <v>48838.5</v>
      </c>
      <c r="Z7" s="52">
        <f t="shared" si="0"/>
        <v>0</v>
      </c>
      <c r="AA7" s="53">
        <f t="shared" si="0"/>
        <v>16179.5</v>
      </c>
      <c r="AB7" s="76">
        <f t="shared" si="0"/>
        <v>0</v>
      </c>
      <c r="AC7" s="53">
        <f t="shared" si="0"/>
        <v>16179.5</v>
      </c>
      <c r="AD7" s="76">
        <f t="shared" si="0"/>
        <v>0</v>
      </c>
      <c r="AE7" s="53">
        <f t="shared" si="0"/>
        <v>20798</v>
      </c>
      <c r="AF7" s="76">
        <f t="shared" si="0"/>
        <v>0</v>
      </c>
      <c r="AG7" s="52">
        <f t="shared" si="0"/>
        <v>53157</v>
      </c>
      <c r="AH7" s="52">
        <f t="shared" si="0"/>
        <v>0</v>
      </c>
      <c r="AI7" s="52">
        <f>AI8+AI9+AI12+AI11+AI10</f>
        <v>199272.5</v>
      </c>
      <c r="AJ7" s="75">
        <f>AJ8+AJ9+AJ12+AJ11+AJ10</f>
        <v>0</v>
      </c>
    </row>
    <row r="8" spans="1:36" ht="36" customHeight="1">
      <c r="A8" s="14" t="s">
        <v>17</v>
      </c>
      <c r="B8" s="15" t="s">
        <v>22</v>
      </c>
      <c r="C8" s="18">
        <v>13600</v>
      </c>
      <c r="D8" s="41"/>
      <c r="E8" s="18">
        <v>13600</v>
      </c>
      <c r="F8" s="41"/>
      <c r="G8" s="18">
        <v>13600</v>
      </c>
      <c r="H8" s="24"/>
      <c r="I8" s="47">
        <f aca="true" t="shared" si="1" ref="I8:J11">C8+E8+G8</f>
        <v>40800</v>
      </c>
      <c r="J8" s="48">
        <f t="shared" si="1"/>
        <v>0</v>
      </c>
      <c r="K8" s="27">
        <v>13600</v>
      </c>
      <c r="L8" s="39"/>
      <c r="M8" s="18">
        <v>13700</v>
      </c>
      <c r="N8" s="41"/>
      <c r="O8" s="18">
        <v>13700</v>
      </c>
      <c r="P8" s="41"/>
      <c r="Q8" s="37">
        <f aca="true" t="shared" si="2" ref="Q8:R11">K8+M8+O8</f>
        <v>41000</v>
      </c>
      <c r="R8" s="37">
        <f t="shared" si="2"/>
        <v>0</v>
      </c>
      <c r="S8" s="18">
        <v>13700</v>
      </c>
      <c r="T8" s="41"/>
      <c r="U8" s="18">
        <v>13700</v>
      </c>
      <c r="V8" s="41"/>
      <c r="W8" s="18">
        <v>13700</v>
      </c>
      <c r="X8" s="41"/>
      <c r="Y8" s="37">
        <f aca="true" t="shared" si="3" ref="Y8:Z11">S8+U8+W8</f>
        <v>41100</v>
      </c>
      <c r="Z8" s="37">
        <f t="shared" si="3"/>
        <v>0</v>
      </c>
      <c r="AA8" s="18">
        <v>13600</v>
      </c>
      <c r="AB8" s="41"/>
      <c r="AC8" s="18">
        <v>13600</v>
      </c>
      <c r="AD8" s="81"/>
      <c r="AE8" s="18">
        <v>13658</v>
      </c>
      <c r="AF8" s="18"/>
      <c r="AG8" s="37">
        <f>AA8+AC8+AE8</f>
        <v>40858</v>
      </c>
      <c r="AH8" s="37">
        <f>AB8+AD8+AF8</f>
        <v>0</v>
      </c>
      <c r="AI8" s="19">
        <f>I8+Q8+Y8+AG8</f>
        <v>163758</v>
      </c>
      <c r="AJ8" s="65">
        <f>J8+R8+Z8+AH8</f>
        <v>0</v>
      </c>
    </row>
    <row r="9" spans="1:36" ht="30" customHeight="1">
      <c r="A9" s="14" t="s">
        <v>18</v>
      </c>
      <c r="B9" s="15" t="s">
        <v>23</v>
      </c>
      <c r="C9" s="18">
        <v>2579.5</v>
      </c>
      <c r="D9" s="41"/>
      <c r="E9" s="18">
        <v>2579.5</v>
      </c>
      <c r="F9" s="41"/>
      <c r="G9" s="18">
        <v>2579.5</v>
      </c>
      <c r="H9" s="24"/>
      <c r="I9" s="47">
        <f t="shared" si="1"/>
        <v>7738.5</v>
      </c>
      <c r="J9" s="48">
        <f t="shared" si="1"/>
        <v>0</v>
      </c>
      <c r="K9" s="18">
        <v>2579.5</v>
      </c>
      <c r="L9" s="39"/>
      <c r="M9" s="18">
        <v>2579.5</v>
      </c>
      <c r="N9" s="41"/>
      <c r="O9" s="18">
        <v>2579.5</v>
      </c>
      <c r="P9" s="41"/>
      <c r="Q9" s="37">
        <f t="shared" si="2"/>
        <v>7738.5</v>
      </c>
      <c r="R9" s="37">
        <f t="shared" si="2"/>
        <v>0</v>
      </c>
      <c r="S9" s="18">
        <v>2579.5</v>
      </c>
      <c r="T9" s="41"/>
      <c r="U9" s="18">
        <v>2579.5</v>
      </c>
      <c r="V9" s="41"/>
      <c r="W9" s="18">
        <v>2579.5</v>
      </c>
      <c r="X9" s="41"/>
      <c r="Y9" s="37">
        <f t="shared" si="3"/>
        <v>7738.5</v>
      </c>
      <c r="Z9" s="37">
        <f t="shared" si="3"/>
        <v>0</v>
      </c>
      <c r="AA9" s="18">
        <v>2579.5</v>
      </c>
      <c r="AB9" s="41"/>
      <c r="AC9" s="18">
        <v>2579.5</v>
      </c>
      <c r="AD9" s="41"/>
      <c r="AE9" s="18">
        <v>2579.5</v>
      </c>
      <c r="AF9" s="18"/>
      <c r="AG9" s="37">
        <f>AA9+AC9+AE9</f>
        <v>7738.5</v>
      </c>
      <c r="AH9" s="37">
        <f>AB9+AD9+AF9</f>
        <v>0</v>
      </c>
      <c r="AI9" s="19">
        <f>I9+Q9+Y9+AG9</f>
        <v>30954</v>
      </c>
      <c r="AJ9" s="65">
        <f>J9+R9+Z9+AH9</f>
        <v>0</v>
      </c>
    </row>
    <row r="10" spans="1:36" ht="22.5" customHeight="1">
      <c r="A10" s="7" t="s">
        <v>19</v>
      </c>
      <c r="B10" s="8" t="s">
        <v>66</v>
      </c>
      <c r="C10" s="44"/>
      <c r="D10" s="51"/>
      <c r="E10" s="44"/>
      <c r="F10" s="51"/>
      <c r="G10" s="44"/>
      <c r="H10" s="56"/>
      <c r="I10" s="47">
        <f t="shared" si="1"/>
        <v>0</v>
      </c>
      <c r="J10" s="48">
        <f t="shared" si="1"/>
        <v>0</v>
      </c>
      <c r="K10" s="49"/>
      <c r="L10" s="50"/>
      <c r="M10" s="44"/>
      <c r="N10" s="51"/>
      <c r="O10" s="44"/>
      <c r="P10" s="51"/>
      <c r="Q10" s="37">
        <f t="shared" si="2"/>
        <v>0</v>
      </c>
      <c r="R10" s="37">
        <f t="shared" si="2"/>
        <v>0</v>
      </c>
      <c r="S10" s="44"/>
      <c r="T10" s="51"/>
      <c r="U10" s="44"/>
      <c r="V10" s="51"/>
      <c r="W10" s="44"/>
      <c r="X10" s="51"/>
      <c r="Y10" s="37">
        <f t="shared" si="3"/>
        <v>0</v>
      </c>
      <c r="Z10" s="37">
        <f t="shared" si="3"/>
        <v>0</v>
      </c>
      <c r="AA10" s="44"/>
      <c r="AB10" s="51"/>
      <c r="AC10" s="44"/>
      <c r="AD10" s="51"/>
      <c r="AE10" s="44"/>
      <c r="AF10" s="44"/>
      <c r="AG10" s="37">
        <f aca="true" t="shared" si="4" ref="AG10:AH16">AA10+AC10+AE10</f>
        <v>0</v>
      </c>
      <c r="AH10" s="37">
        <f t="shared" si="4"/>
        <v>0</v>
      </c>
      <c r="AI10" s="19">
        <f aca="true" t="shared" si="5" ref="AI10:AJ16">I10+Q10+Y10+AG10</f>
        <v>0</v>
      </c>
      <c r="AJ10" s="65">
        <f t="shared" si="5"/>
        <v>0</v>
      </c>
    </row>
    <row r="11" spans="1:36" ht="37.5" customHeight="1">
      <c r="A11" s="7" t="s">
        <v>20</v>
      </c>
      <c r="B11" s="8" t="s">
        <v>24</v>
      </c>
      <c r="C11" s="44">
        <v>0</v>
      </c>
      <c r="D11" s="51"/>
      <c r="E11" s="44">
        <v>0</v>
      </c>
      <c r="F11" s="51"/>
      <c r="G11" s="44"/>
      <c r="H11" s="56">
        <v>0</v>
      </c>
      <c r="I11" s="47">
        <f t="shared" si="1"/>
        <v>0</v>
      </c>
      <c r="J11" s="48">
        <f t="shared" si="1"/>
        <v>0</v>
      </c>
      <c r="K11" s="49"/>
      <c r="L11" s="50"/>
      <c r="M11" s="44"/>
      <c r="N11" s="51"/>
      <c r="O11" s="44"/>
      <c r="P11" s="51"/>
      <c r="Q11" s="37">
        <f t="shared" si="2"/>
        <v>0</v>
      </c>
      <c r="R11" s="37">
        <f t="shared" si="2"/>
        <v>0</v>
      </c>
      <c r="S11" s="44"/>
      <c r="T11" s="51"/>
      <c r="U11" s="44"/>
      <c r="V11" s="51"/>
      <c r="W11" s="44"/>
      <c r="X11" s="51"/>
      <c r="Y11" s="37">
        <f t="shared" si="3"/>
        <v>0</v>
      </c>
      <c r="Z11" s="37">
        <f t="shared" si="3"/>
        <v>0</v>
      </c>
      <c r="AA11" s="44"/>
      <c r="AB11" s="51"/>
      <c r="AC11" s="44"/>
      <c r="AD11" s="51"/>
      <c r="AE11" s="44"/>
      <c r="AF11" s="44"/>
      <c r="AG11" s="37">
        <f t="shared" si="4"/>
        <v>0</v>
      </c>
      <c r="AH11" s="37">
        <f t="shared" si="4"/>
        <v>0</v>
      </c>
      <c r="AI11" s="19">
        <f t="shared" si="5"/>
        <v>0</v>
      </c>
      <c r="AJ11" s="65">
        <f t="shared" si="5"/>
        <v>0</v>
      </c>
    </row>
    <row r="12" spans="1:36" ht="40.5" customHeight="1">
      <c r="A12" s="14" t="s">
        <v>21</v>
      </c>
      <c r="B12" s="11" t="s">
        <v>25</v>
      </c>
      <c r="C12" s="18"/>
      <c r="D12" s="18"/>
      <c r="E12" s="18"/>
      <c r="F12" s="18"/>
      <c r="G12" s="18"/>
      <c r="H12" s="54"/>
      <c r="I12" s="47"/>
      <c r="J12" s="55"/>
      <c r="K12" s="27"/>
      <c r="L12" s="27"/>
      <c r="M12" s="18"/>
      <c r="N12" s="18"/>
      <c r="O12" s="18"/>
      <c r="P12" s="18"/>
      <c r="Q12" s="37"/>
      <c r="R12" s="37"/>
      <c r="S12" s="18"/>
      <c r="T12" s="18"/>
      <c r="U12" s="18"/>
      <c r="V12" s="18"/>
      <c r="W12" s="18"/>
      <c r="X12" s="18"/>
      <c r="Y12" s="37"/>
      <c r="Z12" s="37"/>
      <c r="AA12" s="18">
        <f>AA13+AA14</f>
        <v>0</v>
      </c>
      <c r="AB12" s="18"/>
      <c r="AC12" s="18">
        <f>AC13+AC14</f>
        <v>0</v>
      </c>
      <c r="AD12" s="18"/>
      <c r="AE12" s="18">
        <f>AE13+AE14</f>
        <v>4560.5</v>
      </c>
      <c r="AF12" s="18">
        <f>AF13+AF14</f>
        <v>0</v>
      </c>
      <c r="AG12" s="37">
        <f t="shared" si="4"/>
        <v>4560.5</v>
      </c>
      <c r="AH12" s="37">
        <f t="shared" si="4"/>
        <v>0</v>
      </c>
      <c r="AI12" s="19">
        <f t="shared" si="5"/>
        <v>4560.5</v>
      </c>
      <c r="AJ12" s="19">
        <f t="shared" si="5"/>
        <v>0</v>
      </c>
    </row>
    <row r="13" spans="1:36" ht="63" customHeight="1">
      <c r="A13" s="7" t="s">
        <v>26</v>
      </c>
      <c r="B13" s="8" t="s">
        <v>27</v>
      </c>
      <c r="C13" s="44"/>
      <c r="D13" s="44"/>
      <c r="E13" s="44"/>
      <c r="F13" s="44"/>
      <c r="G13" s="44"/>
      <c r="H13" s="46"/>
      <c r="I13" s="47"/>
      <c r="J13" s="55"/>
      <c r="K13" s="49"/>
      <c r="L13" s="49"/>
      <c r="M13" s="44"/>
      <c r="N13" s="44"/>
      <c r="O13" s="44"/>
      <c r="P13" s="44"/>
      <c r="Q13" s="37"/>
      <c r="R13" s="37"/>
      <c r="S13" s="44"/>
      <c r="T13" s="44"/>
      <c r="U13" s="44"/>
      <c r="V13" s="44"/>
      <c r="W13" s="44"/>
      <c r="X13" s="44"/>
      <c r="Y13" s="37"/>
      <c r="Z13" s="37"/>
      <c r="AA13" s="44"/>
      <c r="AB13" s="44"/>
      <c r="AC13" s="44"/>
      <c r="AD13" s="44"/>
      <c r="AE13" s="44">
        <v>4560.5</v>
      </c>
      <c r="AF13" s="44"/>
      <c r="AG13" s="37">
        <f t="shared" si="4"/>
        <v>4560.5</v>
      </c>
      <c r="AH13" s="37">
        <f t="shared" si="4"/>
        <v>0</v>
      </c>
      <c r="AI13" s="19">
        <f t="shared" si="5"/>
        <v>4560.5</v>
      </c>
      <c r="AJ13" s="19">
        <f t="shared" si="5"/>
        <v>0</v>
      </c>
    </row>
    <row r="14" spans="1:36" ht="51" customHeight="1">
      <c r="A14" s="7" t="s">
        <v>29</v>
      </c>
      <c r="B14" s="8" t="s">
        <v>28</v>
      </c>
      <c r="C14" s="44"/>
      <c r="D14" s="44"/>
      <c r="E14" s="44"/>
      <c r="F14" s="44"/>
      <c r="G14" s="44"/>
      <c r="H14" s="46"/>
      <c r="I14" s="47"/>
      <c r="J14" s="55"/>
      <c r="K14" s="49"/>
      <c r="L14" s="49"/>
      <c r="M14" s="44"/>
      <c r="N14" s="44"/>
      <c r="O14" s="44"/>
      <c r="P14" s="44"/>
      <c r="Q14" s="37"/>
      <c r="R14" s="37"/>
      <c r="S14" s="44"/>
      <c r="T14" s="44"/>
      <c r="U14" s="44"/>
      <c r="V14" s="44"/>
      <c r="W14" s="44"/>
      <c r="X14" s="44"/>
      <c r="Y14" s="37"/>
      <c r="Z14" s="37"/>
      <c r="AA14" s="44"/>
      <c r="AB14" s="44"/>
      <c r="AC14" s="44"/>
      <c r="AD14" s="44"/>
      <c r="AE14" s="44"/>
      <c r="AF14" s="44"/>
      <c r="AG14" s="37">
        <f t="shared" si="4"/>
        <v>0</v>
      </c>
      <c r="AH14" s="37">
        <f t="shared" si="4"/>
        <v>0</v>
      </c>
      <c r="AI14" s="19">
        <f t="shared" si="5"/>
        <v>0</v>
      </c>
      <c r="AJ14" s="65"/>
    </row>
    <row r="15" spans="1:36" ht="33" customHeight="1">
      <c r="A15" s="7" t="s">
        <v>30</v>
      </c>
      <c r="B15" s="8" t="s">
        <v>31</v>
      </c>
      <c r="C15" s="44"/>
      <c r="D15" s="44"/>
      <c r="E15" s="44"/>
      <c r="F15" s="44"/>
      <c r="G15" s="44"/>
      <c r="H15" s="46"/>
      <c r="I15" s="47"/>
      <c r="J15" s="55"/>
      <c r="K15" s="49"/>
      <c r="L15" s="49"/>
      <c r="M15" s="44"/>
      <c r="N15" s="44"/>
      <c r="O15" s="44"/>
      <c r="P15" s="44"/>
      <c r="Q15" s="37"/>
      <c r="R15" s="37"/>
      <c r="S15" s="44"/>
      <c r="T15" s="44"/>
      <c r="U15" s="44"/>
      <c r="V15" s="44"/>
      <c r="W15" s="44"/>
      <c r="X15" s="44"/>
      <c r="Y15" s="37"/>
      <c r="Z15" s="37"/>
      <c r="AA15" s="44"/>
      <c r="AB15" s="44"/>
      <c r="AC15" s="44"/>
      <c r="AD15" s="44"/>
      <c r="AE15" s="44"/>
      <c r="AF15" s="44"/>
      <c r="AG15" s="37">
        <f t="shared" si="4"/>
        <v>0</v>
      </c>
      <c r="AH15" s="37">
        <f t="shared" si="4"/>
        <v>0</v>
      </c>
      <c r="AI15" s="19">
        <f t="shared" si="5"/>
        <v>0</v>
      </c>
      <c r="AJ15" s="65"/>
    </row>
    <row r="16" spans="1:36" ht="27" customHeight="1">
      <c r="A16" s="7" t="s">
        <v>33</v>
      </c>
      <c r="B16" s="8" t="s">
        <v>32</v>
      </c>
      <c r="C16" s="44"/>
      <c r="D16" s="44"/>
      <c r="E16" s="44"/>
      <c r="F16" s="44"/>
      <c r="G16" s="44"/>
      <c r="H16" s="46"/>
      <c r="I16" s="47"/>
      <c r="J16" s="55"/>
      <c r="K16" s="49"/>
      <c r="L16" s="49"/>
      <c r="M16" s="44"/>
      <c r="N16" s="44"/>
      <c r="O16" s="44"/>
      <c r="P16" s="44"/>
      <c r="Q16" s="37"/>
      <c r="R16" s="37"/>
      <c r="S16" s="44"/>
      <c r="T16" s="44"/>
      <c r="U16" s="44"/>
      <c r="V16" s="44"/>
      <c r="W16" s="44"/>
      <c r="X16" s="44"/>
      <c r="Y16" s="37"/>
      <c r="Z16" s="37"/>
      <c r="AA16" s="44"/>
      <c r="AB16" s="44"/>
      <c r="AC16" s="44"/>
      <c r="AD16" s="44"/>
      <c r="AE16" s="44"/>
      <c r="AF16" s="44"/>
      <c r="AG16" s="37">
        <f t="shared" si="4"/>
        <v>0</v>
      </c>
      <c r="AH16" s="37">
        <f t="shared" si="4"/>
        <v>0</v>
      </c>
      <c r="AI16" s="19">
        <f t="shared" si="5"/>
        <v>0</v>
      </c>
      <c r="AJ16" s="65"/>
    </row>
    <row r="17" spans="1:36" ht="30" customHeight="1">
      <c r="A17" s="12" t="s">
        <v>34</v>
      </c>
      <c r="B17" s="71" t="s">
        <v>35</v>
      </c>
      <c r="C17" s="17">
        <f>C18+C23</f>
        <v>15446.7</v>
      </c>
      <c r="D17" s="40">
        <f>D18+D23</f>
        <v>0</v>
      </c>
      <c r="E17" s="17">
        <f aca="true" t="shared" si="6" ref="E17:AF17">E18+E23</f>
        <v>15446.7</v>
      </c>
      <c r="F17" s="40">
        <f t="shared" si="6"/>
        <v>0</v>
      </c>
      <c r="G17" s="17">
        <f t="shared" si="6"/>
        <v>15446.7</v>
      </c>
      <c r="H17" s="23">
        <f t="shared" si="6"/>
        <v>0</v>
      </c>
      <c r="I17" s="31">
        <f t="shared" si="6"/>
        <v>46340.1</v>
      </c>
      <c r="J17" s="32">
        <f t="shared" si="6"/>
        <v>0</v>
      </c>
      <c r="K17" s="26">
        <f t="shared" si="6"/>
        <v>16446.7</v>
      </c>
      <c r="L17" s="38">
        <f t="shared" si="6"/>
        <v>0</v>
      </c>
      <c r="M17" s="17">
        <f t="shared" si="6"/>
        <v>16446.7</v>
      </c>
      <c r="N17" s="40">
        <f t="shared" si="6"/>
        <v>0</v>
      </c>
      <c r="O17" s="17">
        <f t="shared" si="6"/>
        <v>16446.7</v>
      </c>
      <c r="P17" s="40">
        <f t="shared" si="6"/>
        <v>0</v>
      </c>
      <c r="Q17" s="31">
        <f t="shared" si="6"/>
        <v>49340.1</v>
      </c>
      <c r="R17" s="32">
        <f t="shared" si="6"/>
        <v>0</v>
      </c>
      <c r="S17" s="17">
        <f t="shared" si="6"/>
        <v>16446.8</v>
      </c>
      <c r="T17" s="40">
        <f>T18+T23</f>
        <v>0</v>
      </c>
      <c r="U17" s="17">
        <f t="shared" si="6"/>
        <v>16446.8</v>
      </c>
      <c r="V17" s="40">
        <f>V18+V23</f>
        <v>0</v>
      </c>
      <c r="W17" s="17">
        <f t="shared" si="6"/>
        <v>16446.8</v>
      </c>
      <c r="X17" s="40">
        <f>X18+X23</f>
        <v>0</v>
      </c>
      <c r="Y17" s="31">
        <f t="shared" si="6"/>
        <v>49340.4</v>
      </c>
      <c r="Z17" s="32">
        <f t="shared" si="6"/>
        <v>0</v>
      </c>
      <c r="AA17" s="17">
        <f t="shared" si="6"/>
        <v>16446.8</v>
      </c>
      <c r="AB17" s="40">
        <f>AB18+AB23</f>
        <v>0</v>
      </c>
      <c r="AC17" s="17">
        <f t="shared" si="6"/>
        <v>16446.8</v>
      </c>
      <c r="AD17" s="40">
        <f>AD18+AD23</f>
        <v>0</v>
      </c>
      <c r="AE17" s="17">
        <f t="shared" si="6"/>
        <v>21358.3</v>
      </c>
      <c r="AF17" s="17">
        <f t="shared" si="6"/>
        <v>0</v>
      </c>
      <c r="AG17" s="31">
        <f>AG18+AG23</f>
        <v>54251.899999999994</v>
      </c>
      <c r="AH17" s="31">
        <f>AH18+AH23</f>
        <v>0</v>
      </c>
      <c r="AI17" s="31">
        <f>AI18+AI23</f>
        <v>199272.5</v>
      </c>
      <c r="AJ17" s="66">
        <f>AJ18+AJ23</f>
        <v>0</v>
      </c>
    </row>
    <row r="18" spans="1:36" ht="30" customHeight="1">
      <c r="A18" s="7" t="s">
        <v>37</v>
      </c>
      <c r="B18" s="10" t="s">
        <v>36</v>
      </c>
      <c r="C18" s="18">
        <f>C19+C20+C21+C22</f>
        <v>15446.7</v>
      </c>
      <c r="D18" s="41">
        <f>D19+D20+D21+D22</f>
        <v>0</v>
      </c>
      <c r="E18" s="18">
        <f aca="true" t="shared" si="7" ref="E18:AF18">E19+E20+E21+E22</f>
        <v>15446.7</v>
      </c>
      <c r="F18" s="41">
        <f t="shared" si="7"/>
        <v>0</v>
      </c>
      <c r="G18" s="18">
        <f t="shared" si="7"/>
        <v>15446.7</v>
      </c>
      <c r="H18" s="24">
        <f t="shared" si="7"/>
        <v>0</v>
      </c>
      <c r="I18" s="33">
        <f t="shared" si="7"/>
        <v>46340.1</v>
      </c>
      <c r="J18" s="34">
        <f t="shared" si="7"/>
        <v>0</v>
      </c>
      <c r="K18" s="27">
        <f t="shared" si="7"/>
        <v>16446.7</v>
      </c>
      <c r="L18" s="39">
        <f t="shared" si="7"/>
        <v>0</v>
      </c>
      <c r="M18" s="18">
        <f t="shared" si="7"/>
        <v>16446.7</v>
      </c>
      <c r="N18" s="41">
        <f t="shared" si="7"/>
        <v>0</v>
      </c>
      <c r="O18" s="18">
        <f t="shared" si="7"/>
        <v>16446.7</v>
      </c>
      <c r="P18" s="41">
        <f t="shared" si="7"/>
        <v>0</v>
      </c>
      <c r="Q18" s="33">
        <f t="shared" si="7"/>
        <v>49340.1</v>
      </c>
      <c r="R18" s="34">
        <f t="shared" si="7"/>
        <v>0</v>
      </c>
      <c r="S18" s="18">
        <f t="shared" si="7"/>
        <v>16446.8</v>
      </c>
      <c r="T18" s="41">
        <f>T19+T20+T21+T22</f>
        <v>0</v>
      </c>
      <c r="U18" s="18">
        <f t="shared" si="7"/>
        <v>16446.8</v>
      </c>
      <c r="V18" s="41">
        <f>V19+V20+V21+V22</f>
        <v>0</v>
      </c>
      <c r="W18" s="18">
        <f t="shared" si="7"/>
        <v>16446.8</v>
      </c>
      <c r="X18" s="18">
        <f t="shared" si="7"/>
        <v>0</v>
      </c>
      <c r="Y18" s="33">
        <f t="shared" si="7"/>
        <v>49340.4</v>
      </c>
      <c r="Z18" s="34">
        <f t="shared" si="7"/>
        <v>0</v>
      </c>
      <c r="AA18" s="18">
        <f t="shared" si="7"/>
        <v>16446.8</v>
      </c>
      <c r="AB18" s="41">
        <f>AB19+AB20+AB21+AB22</f>
        <v>0</v>
      </c>
      <c r="AC18" s="18">
        <f t="shared" si="7"/>
        <v>16446.8</v>
      </c>
      <c r="AD18" s="41">
        <f>AD19+AD20+AD21+AD22</f>
        <v>0</v>
      </c>
      <c r="AE18" s="18">
        <f t="shared" si="7"/>
        <v>21358.3</v>
      </c>
      <c r="AF18" s="18">
        <f t="shared" si="7"/>
        <v>0</v>
      </c>
      <c r="AG18" s="33">
        <f>AG19+AG20+AG21+AG22</f>
        <v>54251.899999999994</v>
      </c>
      <c r="AH18" s="33">
        <f>AH19+AH20+AH21+AH22</f>
        <v>0</v>
      </c>
      <c r="AI18" s="33">
        <f>AI19+AI20+AI21+AI22</f>
        <v>199272.5</v>
      </c>
      <c r="AJ18" s="67">
        <f>AJ19+AJ20+AJ21+AJ22</f>
        <v>0</v>
      </c>
    </row>
    <row r="19" spans="1:36" ht="30" customHeight="1">
      <c r="A19" s="7" t="s">
        <v>39</v>
      </c>
      <c r="B19" s="8" t="s">
        <v>42</v>
      </c>
      <c r="C19" s="44">
        <v>4632.7</v>
      </c>
      <c r="D19" s="51"/>
      <c r="E19" s="44">
        <v>4632.7</v>
      </c>
      <c r="F19" s="51"/>
      <c r="G19" s="44">
        <v>4632.7</v>
      </c>
      <c r="H19" s="56"/>
      <c r="I19" s="33">
        <f>C19+E19+G19</f>
        <v>13898.099999999999</v>
      </c>
      <c r="J19" s="34">
        <f>D19+F19+H19</f>
        <v>0</v>
      </c>
      <c r="K19" s="44">
        <v>5632.7</v>
      </c>
      <c r="L19" s="50"/>
      <c r="M19" s="44">
        <v>5632.7</v>
      </c>
      <c r="N19" s="51"/>
      <c r="O19" s="44">
        <v>5632.7</v>
      </c>
      <c r="P19" s="51"/>
      <c r="Q19" s="33">
        <f>K19+M19+O19</f>
        <v>16898.1</v>
      </c>
      <c r="R19" s="34">
        <f>L19+N19+P19</f>
        <v>0</v>
      </c>
      <c r="S19" s="44">
        <v>5632.8</v>
      </c>
      <c r="T19" s="51"/>
      <c r="U19" s="44">
        <v>5632.8</v>
      </c>
      <c r="V19" s="51"/>
      <c r="W19" s="44">
        <v>5632.8</v>
      </c>
      <c r="X19" s="50"/>
      <c r="Y19" s="33">
        <f>S19+U19+W19</f>
        <v>16898.4</v>
      </c>
      <c r="Z19" s="34">
        <f>T19+V19+X19</f>
        <v>0</v>
      </c>
      <c r="AA19" s="44">
        <v>5632.8</v>
      </c>
      <c r="AB19" s="51"/>
      <c r="AC19" s="44">
        <v>5632.8</v>
      </c>
      <c r="AD19" s="51"/>
      <c r="AE19" s="44">
        <v>8632.8</v>
      </c>
      <c r="AF19" s="49"/>
      <c r="AG19" s="33">
        <f>AA19+AC19+AE19</f>
        <v>19898.4</v>
      </c>
      <c r="AH19" s="34">
        <f>AB19+AD19+AF19</f>
        <v>0</v>
      </c>
      <c r="AI19" s="61">
        <f>I19+Q19+Y19+AG19</f>
        <v>67593</v>
      </c>
      <c r="AJ19" s="68">
        <f>J19+R19+Z19+AH19</f>
        <v>0</v>
      </c>
    </row>
    <row r="20" spans="1:36" ht="30" customHeight="1">
      <c r="A20" s="7" t="s">
        <v>40</v>
      </c>
      <c r="B20" s="8" t="s">
        <v>43</v>
      </c>
      <c r="C20" s="44">
        <v>9800</v>
      </c>
      <c r="D20" s="51"/>
      <c r="E20" s="44">
        <v>9800</v>
      </c>
      <c r="F20" s="51"/>
      <c r="G20" s="44">
        <v>9800</v>
      </c>
      <c r="H20" s="56"/>
      <c r="I20" s="33">
        <f aca="true" t="shared" si="8" ref="I20:J25">C20+E20+G20</f>
        <v>29400</v>
      </c>
      <c r="J20" s="34">
        <f t="shared" si="8"/>
        <v>0</v>
      </c>
      <c r="K20" s="44">
        <v>9800</v>
      </c>
      <c r="L20" s="51"/>
      <c r="M20" s="44">
        <v>9800</v>
      </c>
      <c r="N20" s="51"/>
      <c r="O20" s="44">
        <v>9800</v>
      </c>
      <c r="P20" s="56"/>
      <c r="Q20" s="33">
        <f aca="true" t="shared" si="9" ref="Q20:R25">K20+M20+O20</f>
        <v>29400</v>
      </c>
      <c r="R20" s="34">
        <f t="shared" si="9"/>
        <v>0</v>
      </c>
      <c r="S20" s="44">
        <v>9800</v>
      </c>
      <c r="T20" s="51"/>
      <c r="U20" s="44">
        <v>9800</v>
      </c>
      <c r="V20" s="51"/>
      <c r="W20" s="44">
        <v>9800</v>
      </c>
      <c r="X20" s="56"/>
      <c r="Y20" s="33">
        <f aca="true" t="shared" si="10" ref="Y20:Z25">S20+U20+W20</f>
        <v>29400</v>
      </c>
      <c r="Z20" s="34">
        <f t="shared" si="10"/>
        <v>0</v>
      </c>
      <c r="AA20" s="44">
        <v>9800</v>
      </c>
      <c r="AB20" s="51"/>
      <c r="AC20" s="44">
        <v>9800</v>
      </c>
      <c r="AD20" s="51"/>
      <c r="AE20" s="44">
        <v>11709.8</v>
      </c>
      <c r="AF20" s="56"/>
      <c r="AG20" s="33">
        <f aca="true" t="shared" si="11" ref="AG20:AH25">AA20+AC20+AE20</f>
        <v>31309.8</v>
      </c>
      <c r="AH20" s="34">
        <f t="shared" si="11"/>
        <v>0</v>
      </c>
      <c r="AI20" s="60">
        <f aca="true" t="shared" si="12" ref="AI20:AJ25">I20+Q20+Y20+AG20</f>
        <v>119509.8</v>
      </c>
      <c r="AJ20" s="68">
        <f t="shared" si="12"/>
        <v>0</v>
      </c>
    </row>
    <row r="21" spans="1:36" ht="30" customHeight="1">
      <c r="A21" s="7" t="s">
        <v>41</v>
      </c>
      <c r="B21" s="8" t="s">
        <v>44</v>
      </c>
      <c r="C21" s="44">
        <v>1014</v>
      </c>
      <c r="D21" s="44"/>
      <c r="E21" s="44">
        <v>1014</v>
      </c>
      <c r="F21" s="44"/>
      <c r="G21" s="44">
        <v>1014</v>
      </c>
      <c r="H21" s="46"/>
      <c r="I21" s="33">
        <f t="shared" si="8"/>
        <v>3042</v>
      </c>
      <c r="J21" s="34">
        <f t="shared" si="8"/>
        <v>0</v>
      </c>
      <c r="K21" s="44">
        <v>1014</v>
      </c>
      <c r="L21" s="44"/>
      <c r="M21" s="44">
        <v>1014</v>
      </c>
      <c r="N21" s="44"/>
      <c r="O21" s="44">
        <v>1014</v>
      </c>
      <c r="P21" s="46"/>
      <c r="Q21" s="33">
        <f t="shared" si="9"/>
        <v>3042</v>
      </c>
      <c r="R21" s="34">
        <f t="shared" si="9"/>
        <v>0</v>
      </c>
      <c r="S21" s="44">
        <v>1014</v>
      </c>
      <c r="T21" s="44"/>
      <c r="U21" s="44">
        <v>1014</v>
      </c>
      <c r="V21" s="44"/>
      <c r="W21" s="44">
        <v>1014</v>
      </c>
      <c r="X21" s="46"/>
      <c r="Y21" s="33">
        <f t="shared" si="10"/>
        <v>3042</v>
      </c>
      <c r="Z21" s="34">
        <f t="shared" si="10"/>
        <v>0</v>
      </c>
      <c r="AA21" s="44">
        <v>1014</v>
      </c>
      <c r="AB21" s="51"/>
      <c r="AC21" s="44">
        <v>1014</v>
      </c>
      <c r="AD21" s="44"/>
      <c r="AE21" s="44">
        <v>1015.7</v>
      </c>
      <c r="AF21" s="77"/>
      <c r="AG21" s="33">
        <f t="shared" si="11"/>
        <v>3043.7</v>
      </c>
      <c r="AH21" s="34">
        <f t="shared" si="11"/>
        <v>0</v>
      </c>
      <c r="AI21" s="60">
        <f t="shared" si="12"/>
        <v>12169.7</v>
      </c>
      <c r="AJ21" s="68">
        <f t="shared" si="12"/>
        <v>0</v>
      </c>
    </row>
    <row r="22" spans="1:36" ht="30" customHeight="1">
      <c r="A22" s="7" t="s">
        <v>45</v>
      </c>
      <c r="B22" s="8" t="s">
        <v>46</v>
      </c>
      <c r="C22" s="44"/>
      <c r="D22" s="44"/>
      <c r="E22" s="44"/>
      <c r="F22" s="44"/>
      <c r="G22" s="44"/>
      <c r="H22" s="46"/>
      <c r="I22" s="33">
        <f t="shared" si="8"/>
        <v>0</v>
      </c>
      <c r="J22" s="34">
        <f t="shared" si="8"/>
        <v>0</v>
      </c>
      <c r="K22" s="49"/>
      <c r="L22" s="49"/>
      <c r="M22" s="44"/>
      <c r="N22" s="44"/>
      <c r="O22" s="44"/>
      <c r="P22" s="44"/>
      <c r="Q22" s="33">
        <f t="shared" si="9"/>
        <v>0</v>
      </c>
      <c r="R22" s="34">
        <f t="shared" si="9"/>
        <v>0</v>
      </c>
      <c r="S22" s="44"/>
      <c r="T22" s="44"/>
      <c r="U22" s="44"/>
      <c r="V22" s="44"/>
      <c r="W22" s="44"/>
      <c r="X22" s="44"/>
      <c r="Y22" s="33">
        <f t="shared" si="10"/>
        <v>0</v>
      </c>
      <c r="Z22" s="34">
        <f t="shared" si="10"/>
        <v>0</v>
      </c>
      <c r="AA22" s="44"/>
      <c r="AB22" s="51"/>
      <c r="AC22" s="44"/>
      <c r="AD22" s="44"/>
      <c r="AE22" s="44"/>
      <c r="AF22" s="44"/>
      <c r="AG22" s="33">
        <f t="shared" si="11"/>
        <v>0</v>
      </c>
      <c r="AH22" s="34">
        <f t="shared" si="11"/>
        <v>0</v>
      </c>
      <c r="AI22" s="60">
        <f t="shared" si="12"/>
        <v>0</v>
      </c>
      <c r="AJ22" s="68">
        <f t="shared" si="12"/>
        <v>0</v>
      </c>
    </row>
    <row r="23" spans="1:36" ht="35.25" customHeight="1">
      <c r="A23" s="7" t="s">
        <v>38</v>
      </c>
      <c r="B23" s="11" t="s">
        <v>47</v>
      </c>
      <c r="C23" s="18"/>
      <c r="D23" s="18"/>
      <c r="E23" s="18"/>
      <c r="F23" s="18"/>
      <c r="G23" s="18"/>
      <c r="H23" s="54"/>
      <c r="I23" s="33">
        <f t="shared" si="8"/>
        <v>0</v>
      </c>
      <c r="J23" s="34">
        <f t="shared" si="8"/>
        <v>0</v>
      </c>
      <c r="K23" s="27"/>
      <c r="L23" s="27"/>
      <c r="M23" s="18"/>
      <c r="N23" s="18"/>
      <c r="O23" s="18"/>
      <c r="P23" s="18"/>
      <c r="Q23" s="33">
        <f t="shared" si="9"/>
        <v>0</v>
      </c>
      <c r="R23" s="34">
        <f t="shared" si="9"/>
        <v>0</v>
      </c>
      <c r="S23" s="18"/>
      <c r="T23" s="18"/>
      <c r="U23" s="18"/>
      <c r="V23" s="18"/>
      <c r="W23" s="18"/>
      <c r="X23" s="18"/>
      <c r="Y23" s="33">
        <f t="shared" si="10"/>
        <v>0</v>
      </c>
      <c r="Z23" s="34">
        <f t="shared" si="10"/>
        <v>0</v>
      </c>
      <c r="AA23" s="18">
        <f>AA24+AA25</f>
        <v>0</v>
      </c>
      <c r="AB23" s="18"/>
      <c r="AC23" s="18">
        <f>AC24+AC25</f>
        <v>0</v>
      </c>
      <c r="AD23" s="18"/>
      <c r="AE23" s="18">
        <f>AE24+AE25</f>
        <v>0</v>
      </c>
      <c r="AF23" s="18">
        <f>AF24+AF25</f>
        <v>0</v>
      </c>
      <c r="AG23" s="33">
        <f t="shared" si="11"/>
        <v>0</v>
      </c>
      <c r="AH23" s="34">
        <f t="shared" si="11"/>
        <v>0</v>
      </c>
      <c r="AI23" s="60">
        <f t="shared" si="12"/>
        <v>0</v>
      </c>
      <c r="AJ23" s="68">
        <f t="shared" si="12"/>
        <v>0</v>
      </c>
    </row>
    <row r="24" spans="1:36" ht="55.5" customHeight="1">
      <c r="A24" s="7" t="s">
        <v>48</v>
      </c>
      <c r="B24" s="8" t="s">
        <v>49</v>
      </c>
      <c r="C24" s="44"/>
      <c r="D24" s="44"/>
      <c r="E24" s="44"/>
      <c r="F24" s="44"/>
      <c r="G24" s="44"/>
      <c r="H24" s="46"/>
      <c r="I24" s="33">
        <f t="shared" si="8"/>
        <v>0</v>
      </c>
      <c r="J24" s="34">
        <f t="shared" si="8"/>
        <v>0</v>
      </c>
      <c r="K24" s="49"/>
      <c r="L24" s="49"/>
      <c r="M24" s="44"/>
      <c r="N24" s="44"/>
      <c r="O24" s="44"/>
      <c r="P24" s="44"/>
      <c r="Q24" s="33">
        <f t="shared" si="9"/>
        <v>0</v>
      </c>
      <c r="R24" s="34">
        <f t="shared" si="9"/>
        <v>0</v>
      </c>
      <c r="S24" s="44"/>
      <c r="T24" s="44"/>
      <c r="U24" s="44"/>
      <c r="V24" s="44"/>
      <c r="W24" s="44"/>
      <c r="X24" s="44"/>
      <c r="Y24" s="33">
        <f t="shared" si="10"/>
        <v>0</v>
      </c>
      <c r="Z24" s="34">
        <f t="shared" si="10"/>
        <v>0</v>
      </c>
      <c r="AA24" s="44"/>
      <c r="AB24" s="44"/>
      <c r="AC24" s="44"/>
      <c r="AD24" s="44"/>
      <c r="AE24" s="44"/>
      <c r="AF24" s="44"/>
      <c r="AG24" s="33">
        <f t="shared" si="11"/>
        <v>0</v>
      </c>
      <c r="AH24" s="34">
        <f t="shared" si="11"/>
        <v>0</v>
      </c>
      <c r="AI24" s="60">
        <f t="shared" si="12"/>
        <v>0</v>
      </c>
      <c r="AJ24" s="68">
        <f t="shared" si="12"/>
        <v>0</v>
      </c>
    </row>
    <row r="25" spans="1:36" ht="28.5" customHeight="1">
      <c r="A25" s="7" t="s">
        <v>50</v>
      </c>
      <c r="B25" s="8" t="s">
        <v>51</v>
      </c>
      <c r="C25" s="44"/>
      <c r="D25" s="44"/>
      <c r="E25" s="44"/>
      <c r="F25" s="44"/>
      <c r="G25" s="44"/>
      <c r="H25" s="46"/>
      <c r="I25" s="33">
        <f t="shared" si="8"/>
        <v>0</v>
      </c>
      <c r="J25" s="34">
        <f t="shared" si="8"/>
        <v>0</v>
      </c>
      <c r="K25" s="49"/>
      <c r="L25" s="49"/>
      <c r="M25" s="44"/>
      <c r="N25" s="44"/>
      <c r="O25" s="44"/>
      <c r="P25" s="44"/>
      <c r="Q25" s="33">
        <f t="shared" si="9"/>
        <v>0</v>
      </c>
      <c r="R25" s="34">
        <f t="shared" si="9"/>
        <v>0</v>
      </c>
      <c r="S25" s="44"/>
      <c r="T25" s="44"/>
      <c r="U25" s="44"/>
      <c r="V25" s="44"/>
      <c r="W25" s="44"/>
      <c r="X25" s="44"/>
      <c r="Y25" s="33">
        <f t="shared" si="10"/>
        <v>0</v>
      </c>
      <c r="Z25" s="34">
        <f t="shared" si="10"/>
        <v>0</v>
      </c>
      <c r="AA25" s="44"/>
      <c r="AB25" s="44"/>
      <c r="AC25" s="44"/>
      <c r="AD25" s="44"/>
      <c r="AE25" s="44"/>
      <c r="AF25" s="44"/>
      <c r="AG25" s="33">
        <f t="shared" si="11"/>
        <v>0</v>
      </c>
      <c r="AH25" s="34">
        <f t="shared" si="11"/>
        <v>0</v>
      </c>
      <c r="AI25" s="60">
        <f t="shared" si="12"/>
        <v>0</v>
      </c>
      <c r="AJ25" s="68">
        <f t="shared" si="12"/>
        <v>0</v>
      </c>
    </row>
    <row r="26" spans="1:36" ht="41.25" customHeight="1">
      <c r="A26" s="2" t="s">
        <v>52</v>
      </c>
      <c r="B26" s="35" t="s">
        <v>53</v>
      </c>
      <c r="C26" s="44">
        <f aca="true" t="shared" si="13" ref="C26:AF26">C6+C7-C17</f>
        <v>732.7999999999993</v>
      </c>
      <c r="D26" s="45">
        <f t="shared" si="13"/>
        <v>0</v>
      </c>
      <c r="E26" s="44">
        <f t="shared" si="13"/>
        <v>1465.5999999999985</v>
      </c>
      <c r="F26" s="45">
        <f t="shared" si="13"/>
        <v>0</v>
      </c>
      <c r="G26" s="44">
        <f t="shared" si="13"/>
        <v>2198.399999999998</v>
      </c>
      <c r="H26" s="46">
        <f t="shared" si="13"/>
        <v>0</v>
      </c>
      <c r="I26" s="47">
        <f t="shared" si="13"/>
        <v>2198.4000000000015</v>
      </c>
      <c r="J26" s="55">
        <f t="shared" si="13"/>
        <v>0</v>
      </c>
      <c r="K26" s="49">
        <f t="shared" si="13"/>
        <v>1931.199999999997</v>
      </c>
      <c r="L26" s="63">
        <f t="shared" si="13"/>
        <v>0</v>
      </c>
      <c r="M26" s="44">
        <f t="shared" si="13"/>
        <v>1763.9999999999964</v>
      </c>
      <c r="N26" s="63">
        <f t="shared" si="13"/>
        <v>0</v>
      </c>
      <c r="O26" s="44">
        <f t="shared" si="13"/>
        <v>1596.7999999999956</v>
      </c>
      <c r="P26" s="63">
        <f t="shared" si="13"/>
        <v>0</v>
      </c>
      <c r="Q26" s="37">
        <f t="shared" si="13"/>
        <v>1596.800000000003</v>
      </c>
      <c r="R26" s="48">
        <f t="shared" si="13"/>
        <v>0</v>
      </c>
      <c r="S26" s="44">
        <f t="shared" si="13"/>
        <v>1429.4999999999964</v>
      </c>
      <c r="T26" s="63">
        <f>T6+T7-T17</f>
        <v>0</v>
      </c>
      <c r="U26" s="44">
        <f t="shared" si="13"/>
        <v>1262.199999999997</v>
      </c>
      <c r="V26" s="72">
        <f>V6+V7-V17</f>
        <v>0</v>
      </c>
      <c r="W26" s="44">
        <f t="shared" si="13"/>
        <v>1094.8999999999978</v>
      </c>
      <c r="X26" s="72">
        <f>X6+X7-X17</f>
        <v>0</v>
      </c>
      <c r="Y26" s="37">
        <f>Y6+Y7-Y17</f>
        <v>1094.9000000000015</v>
      </c>
      <c r="Z26" s="74">
        <f>Z6+Z7-Z17</f>
        <v>0</v>
      </c>
      <c r="AA26" s="44">
        <f t="shared" si="13"/>
        <v>827.5999999999985</v>
      </c>
      <c r="AB26" s="51">
        <f t="shared" si="13"/>
        <v>0</v>
      </c>
      <c r="AC26" s="44">
        <f t="shared" si="13"/>
        <v>560.2999999999993</v>
      </c>
      <c r="AD26" s="51">
        <f>AD6+AD7-AD17</f>
        <v>0</v>
      </c>
      <c r="AE26" s="44">
        <f t="shared" si="13"/>
        <v>0</v>
      </c>
      <c r="AF26" s="51">
        <f t="shared" si="13"/>
        <v>0</v>
      </c>
      <c r="AG26" s="37">
        <f>AG6+AG7-AG17</f>
        <v>0</v>
      </c>
      <c r="AH26" s="74">
        <f>AH6+AH7-AH17</f>
        <v>0</v>
      </c>
      <c r="AI26" s="69">
        <f>AI6+AI7-AI17</f>
        <v>0</v>
      </c>
      <c r="AJ26" s="70">
        <f>AJ6+AJ7-AJ17</f>
        <v>0</v>
      </c>
    </row>
    <row r="27" spans="1:36" ht="39" customHeight="1" thickBot="1">
      <c r="A27" s="7" t="s">
        <v>55</v>
      </c>
      <c r="B27" s="35" t="s">
        <v>56</v>
      </c>
      <c r="C27" s="44">
        <f>C6+C7-C17</f>
        <v>732.7999999999993</v>
      </c>
      <c r="D27" s="45">
        <f>D6+D7-D17</f>
        <v>0</v>
      </c>
      <c r="E27" s="44">
        <f aca="true" t="shared" si="14" ref="E27:AF27">E6+E7-E17</f>
        <v>1465.5999999999985</v>
      </c>
      <c r="F27" s="45">
        <f t="shared" si="14"/>
        <v>0</v>
      </c>
      <c r="G27" s="45">
        <f t="shared" si="14"/>
        <v>2198.399999999998</v>
      </c>
      <c r="H27" s="57">
        <f t="shared" si="14"/>
        <v>0</v>
      </c>
      <c r="I27" s="58">
        <f t="shared" si="14"/>
        <v>2198.4000000000015</v>
      </c>
      <c r="J27" s="59">
        <f t="shared" si="14"/>
        <v>0</v>
      </c>
      <c r="K27" s="49">
        <f t="shared" si="14"/>
        <v>1931.199999999997</v>
      </c>
      <c r="L27" s="64">
        <f t="shared" si="14"/>
        <v>0</v>
      </c>
      <c r="M27" s="44">
        <f t="shared" si="14"/>
        <v>1763.9999999999964</v>
      </c>
      <c r="N27" s="64">
        <f t="shared" si="14"/>
        <v>0</v>
      </c>
      <c r="O27" s="44">
        <f t="shared" si="14"/>
        <v>1596.7999999999956</v>
      </c>
      <c r="P27" s="64">
        <f t="shared" si="14"/>
        <v>0</v>
      </c>
      <c r="Q27" s="37">
        <f t="shared" si="14"/>
        <v>1596.800000000003</v>
      </c>
      <c r="R27" s="73">
        <f t="shared" si="14"/>
        <v>0</v>
      </c>
      <c r="S27" s="44">
        <f t="shared" si="14"/>
        <v>1429.4999999999964</v>
      </c>
      <c r="T27" s="64">
        <f>T6+T7-T17</f>
        <v>0</v>
      </c>
      <c r="U27" s="44">
        <f t="shared" si="14"/>
        <v>1262.199999999997</v>
      </c>
      <c r="V27" s="72">
        <f>V6+V7-V17</f>
        <v>0</v>
      </c>
      <c r="W27" s="44">
        <f t="shared" si="14"/>
        <v>1094.8999999999978</v>
      </c>
      <c r="X27" s="72">
        <f>X6+X7-X17</f>
        <v>0</v>
      </c>
      <c r="Y27" s="37">
        <f>Y6+Y7-Y17</f>
        <v>1094.9000000000015</v>
      </c>
      <c r="Z27" s="74">
        <f>Z6+Z7-Z17</f>
        <v>0</v>
      </c>
      <c r="AA27" s="44">
        <f>AA6+AA7-AA17</f>
        <v>827.5999999999985</v>
      </c>
      <c r="AB27" s="51">
        <f>AB6+AB7-AB17</f>
        <v>0</v>
      </c>
      <c r="AC27" s="44">
        <f t="shared" si="14"/>
        <v>560.2999999999993</v>
      </c>
      <c r="AD27" s="51">
        <f>AD6+AD7-AD17</f>
        <v>0</v>
      </c>
      <c r="AE27" s="44">
        <f t="shared" si="14"/>
        <v>0</v>
      </c>
      <c r="AF27" s="51">
        <f t="shared" si="14"/>
        <v>0</v>
      </c>
      <c r="AG27" s="37">
        <f>AG6+AG7-AG17</f>
        <v>0</v>
      </c>
      <c r="AH27" s="74">
        <f>AH6+AH7-AH17</f>
        <v>0</v>
      </c>
      <c r="AI27" s="69">
        <f>AI6+AI7-AI17</f>
        <v>0</v>
      </c>
      <c r="AJ27" s="70">
        <f>AJ6+AJ7-AJ17</f>
        <v>0</v>
      </c>
    </row>
    <row r="28" ht="14.25">
      <c r="B28" s="1"/>
    </row>
    <row r="29" spans="2:34" ht="33.75" customHeight="1">
      <c r="B29" s="90" t="s">
        <v>58</v>
      </c>
      <c r="C29" s="90"/>
      <c r="D29" s="90"/>
      <c r="E29" s="90"/>
      <c r="F29" s="90"/>
      <c r="G29" s="90"/>
      <c r="H29" s="1"/>
      <c r="I29" s="1"/>
      <c r="J29" s="1"/>
      <c r="K29" s="1"/>
      <c r="L29" s="1"/>
      <c r="O29" s="91" t="s">
        <v>57</v>
      </c>
      <c r="P29" s="91"/>
      <c r="Q29" s="91"/>
      <c r="R29" s="91"/>
      <c r="S29" s="62"/>
      <c r="T29" s="62"/>
      <c r="U29" s="62"/>
      <c r="V29" s="62"/>
      <c r="W29" s="62"/>
      <c r="X29" s="78"/>
      <c r="Y29" s="78"/>
      <c r="Z29" s="78"/>
      <c r="AA29" s="92"/>
      <c r="AB29" s="92"/>
      <c r="AC29" s="92"/>
      <c r="AD29" s="92"/>
      <c r="AE29" s="92"/>
      <c r="AF29" s="78"/>
      <c r="AG29" s="78"/>
      <c r="AH29" s="78"/>
    </row>
    <row r="30" ht="14.25">
      <c r="B30" s="1"/>
    </row>
    <row r="31" ht="14.25">
      <c r="B31" s="1"/>
    </row>
    <row r="32" ht="14.25">
      <c r="B32" s="1"/>
    </row>
    <row r="33" ht="14.25">
      <c r="B33" s="1"/>
    </row>
  </sheetData>
  <sheetProtection/>
  <mergeCells count="21">
    <mergeCell ref="B29:G29"/>
    <mergeCell ref="O29:R29"/>
    <mergeCell ref="AA29:AE29"/>
    <mergeCell ref="S3:T3"/>
    <mergeCell ref="U3:V3"/>
    <mergeCell ref="K3:L3"/>
    <mergeCell ref="Y3:Z3"/>
    <mergeCell ref="O3:P3"/>
    <mergeCell ref="AE3:AF3"/>
    <mergeCell ref="AI3:AJ3"/>
    <mergeCell ref="M3:N3"/>
    <mergeCell ref="W3:X3"/>
    <mergeCell ref="Q3:R3"/>
    <mergeCell ref="AA3:AB3"/>
    <mergeCell ref="AC3:AD3"/>
    <mergeCell ref="C1:R1"/>
    <mergeCell ref="C3:D3"/>
    <mergeCell ref="E3:F3"/>
    <mergeCell ref="G3:H3"/>
    <mergeCell ref="I3:J3"/>
    <mergeCell ref="AG3:AH3"/>
  </mergeCells>
  <printOptions/>
  <pageMargins left="0.4724409448818898" right="0.2755905511811024" top="0.32" bottom="0.21" header="0.2" footer="0.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2018-10-01T06:56:10Z</dcterms:modified>
  <cp:category/>
  <cp:version/>
  <cp:contentType/>
  <cp:contentStatus/>
</cp:coreProperties>
</file>